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整理的檔案\I  上網公告\網頁用--總量\總量管制\2  表格下載\純總量格式\110-111-更新中\附件3-總量申請表格-新標準\2  各類申請計畫書格式\08  培育博士級研發人才博士學程(108)\"/>
    </mc:Choice>
  </mc:AlternateContent>
  <xr:revisionPtr revIDLastSave="0" documentId="13_ncr:1_{A440227C-2D8E-4698-B004-F76EF2D6A674}" xr6:coauthVersionLast="36" xr6:coauthVersionMax="36" xr10:uidLastSave="{00000000-0000-0000-0000-000000000000}"/>
  <bookViews>
    <workbookView xWindow="120" yWindow="12" windowWidth="18960" windowHeight="11328" xr2:uid="{00000000-000D-0000-FFFF-FFFF00000000}"/>
  </bookViews>
  <sheets>
    <sheet name="工作表2" sheetId="3" r:id="rId1"/>
    <sheet name="103-105核定表" sheetId="1" r:id="rId2"/>
    <sheet name="工作表1" sheetId="4" r:id="rId3"/>
    <sheet name="工作表3" sheetId="5" r:id="rId4"/>
  </sheets>
  <definedNames>
    <definedName name="_xlnm._FilterDatabase" localSheetId="1" hidden="1">'103-105核定表'!$A$1:$U$138</definedName>
    <definedName name="_xlnm._FilterDatabase" localSheetId="2" hidden="1">工作表1!$A$1:$D$1</definedName>
  </definedNames>
  <calcPr calcId="191029"/>
  <pivotCaches>
    <pivotCache cacheId="5" r:id="rId5"/>
  </pivotCaches>
</workbook>
</file>

<file path=xl/calcChain.xml><?xml version="1.0" encoding="utf-8"?>
<calcChain xmlns="http://schemas.openxmlformats.org/spreadsheetml/2006/main">
  <c r="U75" i="1" l="1"/>
  <c r="E138" i="1" s="1"/>
  <c r="U74" i="1"/>
  <c r="E134" i="1" s="1"/>
  <c r="U73" i="1"/>
  <c r="E120" i="1" s="1"/>
  <c r="U72" i="1"/>
  <c r="U71" i="1"/>
  <c r="U70" i="1"/>
  <c r="U69" i="1"/>
  <c r="E122" i="1" s="1"/>
  <c r="U68" i="1"/>
  <c r="U67" i="1"/>
  <c r="U66" i="1"/>
  <c r="U65" i="1"/>
  <c r="U64" i="1"/>
  <c r="E137" i="1" s="1"/>
  <c r="U63" i="1"/>
  <c r="E136" i="1" s="1"/>
  <c r="U62" i="1"/>
  <c r="E135" i="1" s="1"/>
  <c r="U61" i="1"/>
  <c r="U60" i="1"/>
  <c r="E133" i="1" s="1"/>
  <c r="U59" i="1"/>
  <c r="U58" i="1"/>
  <c r="U57" i="1"/>
  <c r="U56" i="1"/>
  <c r="E132" i="1" s="1"/>
  <c r="U55" i="1"/>
  <c r="E131" i="1" s="1"/>
  <c r="U54" i="1"/>
  <c r="E130" i="1" s="1"/>
  <c r="U53" i="1"/>
  <c r="E129" i="1" s="1"/>
  <c r="U52" i="1"/>
  <c r="U51" i="1"/>
  <c r="E128" i="1" s="1"/>
  <c r="U50" i="1"/>
  <c r="U49" i="1"/>
  <c r="E126" i="1" s="1"/>
  <c r="U48" i="1"/>
  <c r="E127" i="1" s="1"/>
  <c r="U47" i="1"/>
  <c r="U46" i="1"/>
  <c r="E124" i="1" s="1"/>
  <c r="U45" i="1"/>
  <c r="E125" i="1" s="1"/>
  <c r="U44" i="1"/>
  <c r="E123" i="1" s="1"/>
  <c r="U43" i="1"/>
  <c r="E117" i="1" s="1"/>
  <c r="U42" i="1"/>
  <c r="E118" i="1" s="1"/>
  <c r="U41" i="1"/>
  <c r="E113" i="1" s="1"/>
  <c r="U40" i="1"/>
  <c r="E105" i="1" s="1"/>
  <c r="U39" i="1"/>
  <c r="U38" i="1"/>
  <c r="E106" i="1" s="1"/>
  <c r="U37" i="1"/>
  <c r="E107" i="1" s="1"/>
  <c r="U36" i="1"/>
  <c r="E110" i="1" s="1"/>
  <c r="U35" i="1"/>
  <c r="U34" i="1"/>
  <c r="E108" i="1" s="1"/>
  <c r="U33" i="1"/>
  <c r="U32" i="1"/>
  <c r="E109" i="1" s="1"/>
  <c r="U31" i="1"/>
  <c r="E111" i="1" s="1"/>
  <c r="U30" i="1"/>
  <c r="E112" i="1" s="1"/>
  <c r="U29" i="1"/>
  <c r="U28" i="1"/>
  <c r="U27" i="1"/>
  <c r="E104" i="1" s="1"/>
  <c r="U26" i="1"/>
  <c r="E97" i="1" s="1"/>
  <c r="U25" i="1"/>
  <c r="E92" i="1" s="1"/>
  <c r="U24" i="1"/>
  <c r="E95" i="1" s="1"/>
  <c r="U23" i="1"/>
  <c r="E93" i="1" s="1"/>
  <c r="U22" i="1"/>
  <c r="E94" i="1" s="1"/>
  <c r="U21" i="1"/>
  <c r="U20" i="1"/>
  <c r="U19" i="1"/>
  <c r="E96" i="1" s="1"/>
  <c r="U18" i="1"/>
  <c r="E90" i="1" s="1"/>
  <c r="U17" i="1"/>
  <c r="U16" i="1"/>
  <c r="E89" i="1" s="1"/>
  <c r="U15" i="1"/>
  <c r="E121" i="1" s="1"/>
  <c r="U14" i="1"/>
  <c r="U13" i="1"/>
  <c r="U12" i="1"/>
  <c r="E116" i="1" s="1"/>
  <c r="U11" i="1"/>
  <c r="E115" i="1" s="1"/>
  <c r="U10" i="1"/>
  <c r="E114" i="1" s="1"/>
  <c r="U9" i="1"/>
  <c r="U8" i="1"/>
  <c r="E101" i="1" s="1"/>
  <c r="U7" i="1"/>
  <c r="E102" i="1" s="1"/>
  <c r="U6" i="1"/>
  <c r="E103" i="1" s="1"/>
  <c r="U5" i="1"/>
  <c r="U4" i="1"/>
  <c r="U3" i="1"/>
  <c r="E100" i="1" s="1"/>
  <c r="U2" i="1"/>
  <c r="E98" i="1" s="1"/>
  <c r="S75" i="1"/>
  <c r="Q75" i="1"/>
  <c r="R74" i="1"/>
  <c r="R73" i="1"/>
  <c r="R72" i="1"/>
  <c r="Q71" i="1"/>
  <c r="Q70" i="1"/>
  <c r="Q69" i="1"/>
  <c r="T68" i="1"/>
  <c r="T67" i="1"/>
  <c r="T66" i="1"/>
  <c r="Q66" i="1"/>
  <c r="T65" i="1"/>
  <c r="R65" i="1"/>
  <c r="R64" i="1"/>
  <c r="R63" i="1"/>
  <c r="R62" i="1"/>
  <c r="R61" i="1"/>
  <c r="Q60" i="1"/>
  <c r="Q59" i="1"/>
  <c r="Q58" i="1"/>
  <c r="S54" i="1"/>
  <c r="R54" i="1"/>
  <c r="Q54" i="1"/>
  <c r="S53" i="1"/>
  <c r="R53" i="1"/>
  <c r="Q53" i="1"/>
  <c r="R52" i="1"/>
  <c r="R51" i="1"/>
  <c r="Q50" i="1"/>
  <c r="Q49" i="1"/>
  <c r="Q48" i="1"/>
  <c r="Q47" i="1"/>
  <c r="Q46" i="1"/>
  <c r="Q45" i="1"/>
  <c r="Q44" i="1"/>
  <c r="S43" i="1"/>
  <c r="R43" i="1"/>
  <c r="Q43" i="1"/>
  <c r="S42" i="1"/>
  <c r="R42" i="1"/>
  <c r="Q42" i="1"/>
  <c r="R41" i="1"/>
  <c r="Q40" i="1"/>
  <c r="Q39" i="1"/>
  <c r="Q38" i="1"/>
  <c r="Q37" i="1"/>
  <c r="Q36" i="1"/>
  <c r="Q35" i="1"/>
  <c r="Q34" i="1"/>
  <c r="Q33" i="1"/>
  <c r="Q32" i="1"/>
  <c r="Q31" i="1"/>
  <c r="Q30" i="1"/>
  <c r="R29" i="1"/>
  <c r="R28" i="1"/>
  <c r="R27" i="1"/>
  <c r="R26" i="1"/>
  <c r="Q25" i="1"/>
  <c r="Q24" i="1"/>
  <c r="Q23" i="1"/>
  <c r="Q22" i="1"/>
  <c r="Q21" i="1"/>
  <c r="Q20" i="1"/>
  <c r="Q19" i="1"/>
  <c r="Q18" i="1"/>
  <c r="Q17" i="1"/>
  <c r="Q16" i="1"/>
  <c r="Q15" i="1"/>
  <c r="Q14" i="1"/>
  <c r="R13" i="1"/>
  <c r="Q13" i="1"/>
  <c r="R12" i="1"/>
  <c r="Q12" i="1"/>
  <c r="R11" i="1"/>
  <c r="Q11" i="1"/>
  <c r="R10" i="1"/>
  <c r="Q10" i="1"/>
  <c r="R9" i="1"/>
  <c r="Q9" i="1"/>
  <c r="S2" i="1"/>
  <c r="R2" i="1"/>
  <c r="Q2" i="1"/>
  <c r="H138" i="1"/>
  <c r="T75" i="1" s="1"/>
  <c r="H136" i="1"/>
  <c r="H134" i="1"/>
  <c r="T74" i="1" s="1"/>
  <c r="H133" i="1"/>
  <c r="T59" i="1" s="1"/>
  <c r="H131" i="1"/>
  <c r="H125" i="1"/>
  <c r="H124" i="1"/>
  <c r="H123" i="1"/>
  <c r="H122" i="1"/>
  <c r="T71" i="1" s="1"/>
  <c r="H121" i="1"/>
  <c r="T15" i="1" s="1"/>
  <c r="H120" i="1"/>
  <c r="T72" i="1" s="1"/>
  <c r="H119" i="1"/>
  <c r="T13" i="1" s="1"/>
  <c r="H115" i="1"/>
  <c r="H114" i="1"/>
  <c r="H113" i="1"/>
  <c r="T41" i="1" s="1"/>
  <c r="H106" i="1"/>
  <c r="H103" i="1"/>
  <c r="H102" i="1"/>
  <c r="H101" i="1"/>
  <c r="H99" i="1"/>
  <c r="H97" i="1"/>
  <c r="T26" i="1" s="1"/>
  <c r="H95" i="1"/>
  <c r="H93" i="1"/>
  <c r="H92" i="1"/>
  <c r="H90" i="1"/>
  <c r="H89" i="1"/>
  <c r="H88" i="1"/>
  <c r="S66" i="1" s="1"/>
  <c r="H87" i="1"/>
  <c r="S65" i="1" s="1"/>
  <c r="H86" i="1"/>
  <c r="H85" i="1"/>
  <c r="H84" i="1"/>
  <c r="H83" i="1"/>
  <c r="H82" i="1"/>
  <c r="H81" i="1"/>
  <c r="S41" i="1" s="1"/>
  <c r="H80" i="1"/>
  <c r="H79" i="1"/>
  <c r="H77" i="1"/>
  <c r="H76" i="1"/>
  <c r="H75" i="1"/>
  <c r="S59" i="1" s="1"/>
  <c r="H74" i="1"/>
  <c r="S51" i="1" s="1"/>
  <c r="H73" i="1"/>
  <c r="H72" i="1"/>
  <c r="H71" i="1"/>
  <c r="S71" i="1" s="1"/>
  <c r="H70" i="1"/>
  <c r="S68" i="1" s="1"/>
  <c r="H68" i="1"/>
  <c r="H67" i="1"/>
  <c r="S26" i="1" s="1"/>
  <c r="H66" i="1"/>
  <c r="H65" i="1"/>
  <c r="H63" i="1"/>
  <c r="S74" i="1" s="1"/>
  <c r="H62" i="1"/>
  <c r="H61" i="1"/>
  <c r="H60" i="1"/>
  <c r="H59" i="1"/>
  <c r="S15" i="1" s="1"/>
  <c r="H58" i="1"/>
  <c r="S13" i="1" s="1"/>
  <c r="H57" i="1"/>
  <c r="S40" i="1" s="1"/>
  <c r="H56" i="1"/>
  <c r="H55" i="1"/>
  <c r="H54" i="1"/>
  <c r="H53" i="1"/>
  <c r="H52" i="1"/>
  <c r="H50" i="1"/>
  <c r="H49" i="1"/>
  <c r="H48" i="1"/>
  <c r="S56" i="1" s="1"/>
  <c r="H47" i="1"/>
  <c r="S72" i="1" s="1"/>
  <c r="H46" i="1"/>
  <c r="H44" i="1"/>
  <c r="S18" i="1" s="1"/>
  <c r="H43" i="1"/>
  <c r="H42" i="1"/>
  <c r="H40" i="1"/>
  <c r="H39" i="1"/>
  <c r="R66" i="1" s="1"/>
  <c r="H38" i="1"/>
  <c r="H37" i="1"/>
  <c r="R46" i="1" s="1"/>
  <c r="H36" i="1"/>
  <c r="H35" i="1"/>
  <c r="H34" i="1"/>
  <c r="H33" i="1"/>
  <c r="H32" i="1"/>
  <c r="R75" i="1" s="1"/>
  <c r="H31" i="1"/>
  <c r="H30" i="1"/>
  <c r="H29" i="1"/>
  <c r="H28" i="1"/>
  <c r="H27" i="1"/>
  <c r="H26" i="1"/>
  <c r="H25" i="1"/>
  <c r="H24" i="1"/>
  <c r="R67" i="1" s="1"/>
  <c r="H23" i="1"/>
  <c r="H22" i="1"/>
  <c r="R17" i="1" s="1"/>
  <c r="H21" i="1"/>
  <c r="R70" i="1" s="1"/>
  <c r="H20" i="1"/>
  <c r="R55" i="1" s="1"/>
  <c r="H19" i="1"/>
  <c r="Q41" i="1" s="1"/>
  <c r="P41" i="1" s="1"/>
  <c r="H18" i="1"/>
  <c r="Q65" i="1" s="1"/>
  <c r="P65" i="1" s="1"/>
  <c r="H17" i="1"/>
  <c r="H15" i="1"/>
  <c r="H14" i="1"/>
  <c r="Q27" i="1" s="1"/>
  <c r="H13" i="1"/>
  <c r="Q52" i="1" s="1"/>
  <c r="H12" i="1"/>
  <c r="Q26" i="1" s="1"/>
  <c r="P26" i="1" s="1"/>
  <c r="H10" i="1"/>
  <c r="Q67" i="1" s="1"/>
  <c r="H9" i="1"/>
  <c r="Q64" i="1" s="1"/>
  <c r="H8" i="1"/>
  <c r="H7" i="1"/>
  <c r="Q74" i="1" s="1"/>
  <c r="P74" i="1" s="1"/>
  <c r="H5" i="1"/>
  <c r="H4" i="1"/>
  <c r="Q8" i="1" s="1"/>
  <c r="H3" i="1"/>
  <c r="Q73" i="1" s="1"/>
  <c r="H2" i="1"/>
  <c r="Q55" i="1" s="1"/>
  <c r="H137" i="1"/>
  <c r="H135" i="1"/>
  <c r="T62" i="1" s="1"/>
  <c r="H132" i="1"/>
  <c r="H130" i="1"/>
  <c r="H129" i="1"/>
  <c r="T53" i="1" s="1"/>
  <c r="H128" i="1"/>
  <c r="T51" i="1" s="1"/>
  <c r="H127" i="1"/>
  <c r="H126" i="1"/>
  <c r="T50" i="1" s="1"/>
  <c r="H118" i="1"/>
  <c r="H117" i="1"/>
  <c r="T42" i="1" s="1"/>
  <c r="H116" i="1"/>
  <c r="H112" i="1"/>
  <c r="H111" i="1"/>
  <c r="H110" i="1"/>
  <c r="H109" i="1"/>
  <c r="H108" i="1"/>
  <c r="H107" i="1"/>
  <c r="H105" i="1"/>
  <c r="H104" i="1"/>
  <c r="T28" i="1" s="1"/>
  <c r="H100" i="1"/>
  <c r="H98" i="1"/>
  <c r="T2" i="1" s="1"/>
  <c r="H96" i="1"/>
  <c r="H94" i="1"/>
  <c r="H91" i="1"/>
  <c r="P2" i="1" l="1"/>
  <c r="E119" i="1"/>
  <c r="E99" i="1"/>
  <c r="R24" i="1"/>
  <c r="S10" i="1"/>
  <c r="T25" i="1"/>
  <c r="T40" i="1"/>
  <c r="R39" i="1"/>
  <c r="R8" i="1"/>
  <c r="S28" i="1"/>
  <c r="S50" i="1"/>
  <c r="S62" i="1"/>
  <c r="S12" i="1"/>
  <c r="T18" i="1"/>
  <c r="T12" i="1"/>
  <c r="S11" i="1"/>
  <c r="S14" i="1"/>
  <c r="R49" i="1"/>
  <c r="S22" i="1"/>
  <c r="S36" i="1"/>
  <c r="R14" i="1"/>
  <c r="R58" i="1"/>
  <c r="T56" i="1"/>
  <c r="P75" i="1"/>
  <c r="P42" i="1"/>
  <c r="P66" i="1"/>
  <c r="P12" i="1"/>
  <c r="P13" i="1"/>
  <c r="P53" i="1"/>
  <c r="S3" i="1"/>
  <c r="Q5" i="1"/>
  <c r="S6" i="1"/>
  <c r="Q7" i="1"/>
  <c r="S8" i="1"/>
  <c r="S17" i="1"/>
  <c r="S19" i="1"/>
  <c r="S24" i="1"/>
  <c r="S27" i="1"/>
  <c r="Q29" i="1"/>
  <c r="S30" i="1"/>
  <c r="S35" i="1"/>
  <c r="S39" i="1"/>
  <c r="S44" i="1"/>
  <c r="S46" i="1"/>
  <c r="S49" i="1"/>
  <c r="Q51" i="1"/>
  <c r="P51" i="1" s="1"/>
  <c r="S52" i="1"/>
  <c r="S55" i="1"/>
  <c r="Q57" i="1"/>
  <c r="S58" i="1"/>
  <c r="S61" i="1"/>
  <c r="Q63" i="1"/>
  <c r="S64" i="1"/>
  <c r="S67" i="1"/>
  <c r="P67" i="1" s="1"/>
  <c r="S70" i="1"/>
  <c r="Q72" i="1"/>
  <c r="P72" i="1" s="1"/>
  <c r="S73" i="1"/>
  <c r="S21" i="1"/>
  <c r="T3" i="1"/>
  <c r="R5" i="1"/>
  <c r="T6" i="1"/>
  <c r="R7" i="1"/>
  <c r="T8" i="1"/>
  <c r="T11" i="1"/>
  <c r="T14" i="1"/>
  <c r="P14" i="1" s="1"/>
  <c r="R16" i="1"/>
  <c r="T17" i="1"/>
  <c r="T19" i="1"/>
  <c r="T21" i="1"/>
  <c r="R23" i="1"/>
  <c r="T24" i="1"/>
  <c r="T27" i="1"/>
  <c r="T30" i="1"/>
  <c r="R32" i="1"/>
  <c r="R34" i="1"/>
  <c r="T35" i="1"/>
  <c r="R37" i="1"/>
  <c r="R38" i="1"/>
  <c r="T39" i="1"/>
  <c r="T44" i="1"/>
  <c r="R45" i="1"/>
  <c r="T46" i="1"/>
  <c r="R48" i="1"/>
  <c r="T49" i="1"/>
  <c r="T52" i="1"/>
  <c r="T55" i="1"/>
  <c r="R57" i="1"/>
  <c r="T58" i="1"/>
  <c r="R60" i="1"/>
  <c r="T61" i="1"/>
  <c r="T64" i="1"/>
  <c r="R69" i="1"/>
  <c r="T70" i="1"/>
  <c r="T73" i="1"/>
  <c r="S23" i="1"/>
  <c r="S32" i="1"/>
  <c r="S37" i="1"/>
  <c r="S38" i="1"/>
  <c r="S45" i="1"/>
  <c r="S48" i="1"/>
  <c r="Q56" i="1"/>
  <c r="S57" i="1"/>
  <c r="S60" i="1"/>
  <c r="Q62" i="1"/>
  <c r="P62" i="1" s="1"/>
  <c r="S63" i="1"/>
  <c r="Q68" i="1"/>
  <c r="S69" i="1"/>
  <c r="Q28" i="1"/>
  <c r="P28" i="1" s="1"/>
  <c r="S29" i="1"/>
  <c r="S34" i="1"/>
  <c r="R4" i="1"/>
  <c r="T5" i="1"/>
  <c r="T7" i="1"/>
  <c r="T10" i="1"/>
  <c r="R15" i="1"/>
  <c r="P15" i="1" s="1"/>
  <c r="T16" i="1"/>
  <c r="R18" i="1"/>
  <c r="P18" i="1" s="1"/>
  <c r="R20" i="1"/>
  <c r="R22" i="1"/>
  <c r="T23" i="1"/>
  <c r="R25" i="1"/>
  <c r="T29" i="1"/>
  <c r="R31" i="1"/>
  <c r="T32" i="1"/>
  <c r="R33" i="1"/>
  <c r="T34" i="1"/>
  <c r="R36" i="1"/>
  <c r="T37" i="1"/>
  <c r="T38" i="1"/>
  <c r="R40" i="1"/>
  <c r="P40" i="1" s="1"/>
  <c r="T43" i="1"/>
  <c r="P43" i="1" s="1"/>
  <c r="T45" i="1"/>
  <c r="R47" i="1"/>
  <c r="T48" i="1"/>
  <c r="R50" i="1"/>
  <c r="P50" i="1" s="1"/>
  <c r="T54" i="1"/>
  <c r="P54" i="1" s="1"/>
  <c r="R56" i="1"/>
  <c r="T57" i="1"/>
  <c r="R59" i="1"/>
  <c r="P59" i="1" s="1"/>
  <c r="T60" i="1"/>
  <c r="T63" i="1"/>
  <c r="R68" i="1"/>
  <c r="T69" i="1"/>
  <c r="R71" i="1"/>
  <c r="P71" i="1" s="1"/>
  <c r="S20" i="1"/>
  <c r="S25" i="1"/>
  <c r="S33" i="1"/>
  <c r="S47" i="1"/>
  <c r="Q61" i="1"/>
  <c r="P61" i="1" s="1"/>
  <c r="Q4" i="1"/>
  <c r="S5" i="1"/>
  <c r="S7" i="1"/>
  <c r="S16" i="1"/>
  <c r="Q3" i="1"/>
  <c r="S4" i="1"/>
  <c r="Q6" i="1"/>
  <c r="S9" i="1"/>
  <c r="S31" i="1"/>
  <c r="R3" i="1"/>
  <c r="T4" i="1"/>
  <c r="R6" i="1"/>
  <c r="T9" i="1"/>
  <c r="R19" i="1"/>
  <c r="P19" i="1" s="1"/>
  <c r="T20" i="1"/>
  <c r="R21" i="1"/>
  <c r="P21" i="1" s="1"/>
  <c r="T22" i="1"/>
  <c r="R30" i="1"/>
  <c r="P30" i="1" s="1"/>
  <c r="T31" i="1"/>
  <c r="T33" i="1"/>
  <c r="R35" i="1"/>
  <c r="P35" i="1" s="1"/>
  <c r="T36" i="1"/>
  <c r="R44" i="1"/>
  <c r="P44" i="1" s="1"/>
  <c r="T47" i="1"/>
  <c r="P9" i="1" l="1"/>
  <c r="P33" i="1"/>
  <c r="P22" i="1"/>
  <c r="P60" i="1"/>
  <c r="P48" i="1"/>
  <c r="P38" i="1"/>
  <c r="P32" i="1"/>
  <c r="P55" i="1"/>
  <c r="P39" i="1"/>
  <c r="P47" i="1"/>
  <c r="P64" i="1"/>
  <c r="P52" i="1"/>
  <c r="P17" i="1"/>
  <c r="P31" i="1"/>
  <c r="P20" i="1"/>
  <c r="P45" i="1"/>
  <c r="P37" i="1"/>
  <c r="P8" i="1"/>
  <c r="P69" i="1"/>
  <c r="P73" i="1"/>
  <c r="P49" i="1"/>
  <c r="P36" i="1"/>
  <c r="P25" i="1"/>
  <c r="P34" i="1"/>
  <c r="P23" i="1"/>
  <c r="P16" i="1"/>
  <c r="P58" i="1"/>
  <c r="P46" i="1"/>
  <c r="P27" i="1"/>
  <c r="P70" i="1"/>
  <c r="P24" i="1"/>
  <c r="P29" i="1"/>
  <c r="P7" i="1"/>
  <c r="P56" i="1"/>
  <c r="P57" i="1"/>
  <c r="P5" i="1"/>
  <c r="P10" i="1"/>
  <c r="P6" i="1"/>
  <c r="P68" i="1"/>
  <c r="P4" i="1"/>
  <c r="P11" i="1"/>
  <c r="P3" i="1"/>
  <c r="P63" i="1"/>
  <c r="J51" i="1"/>
  <c r="J5" i="1"/>
  <c r="J52" i="1"/>
  <c r="J53" i="1"/>
  <c r="J30" i="1"/>
  <c r="J54" i="1"/>
  <c r="J55" i="1"/>
  <c r="J29" i="1"/>
  <c r="J82" i="1"/>
  <c r="J83" i="1"/>
  <c r="J46" i="1"/>
  <c r="J58" i="1"/>
  <c r="J26" i="1"/>
  <c r="J27" i="1"/>
  <c r="J59" i="1"/>
  <c r="J22" i="1"/>
  <c r="J44" i="1"/>
  <c r="J35" i="1"/>
  <c r="J45" i="1"/>
  <c r="J11" i="1"/>
  <c r="J64" i="1"/>
  <c r="J28" i="1"/>
  <c r="J50" i="1"/>
  <c r="J36" i="1"/>
  <c r="J65" i="1"/>
  <c r="J66" i="1"/>
  <c r="J40" i="1"/>
  <c r="J77" i="1"/>
  <c r="J12" i="1"/>
  <c r="J67" i="1"/>
  <c r="J8" i="1"/>
  <c r="J56" i="1"/>
  <c r="J14" i="1"/>
  <c r="J68" i="1"/>
  <c r="J69" i="1"/>
  <c r="J31" i="1"/>
  <c r="J57" i="1"/>
  <c r="J23" i="1"/>
  <c r="J41" i="1"/>
  <c r="J78" i="1"/>
  <c r="J42" i="1"/>
  <c r="J79" i="1"/>
  <c r="J16" i="1"/>
  <c r="J80" i="1"/>
  <c r="J19" i="1"/>
  <c r="J81" i="1"/>
  <c r="J6" i="1"/>
  <c r="J60" i="1"/>
  <c r="J61" i="1"/>
  <c r="J37" i="1"/>
  <c r="J72" i="1"/>
  <c r="J25" i="1"/>
  <c r="J62" i="1"/>
  <c r="J73" i="1"/>
  <c r="J13" i="1"/>
  <c r="J74" i="1"/>
  <c r="J2" i="1"/>
  <c r="J48" i="1"/>
  <c r="J20" i="1"/>
  <c r="J49" i="1"/>
  <c r="J85" i="1"/>
  <c r="J43" i="1"/>
  <c r="J38" i="1"/>
  <c r="J75" i="1"/>
  <c r="J17" i="1"/>
  <c r="J86" i="1"/>
  <c r="J9" i="1"/>
  <c r="J76" i="1"/>
  <c r="J18" i="1"/>
  <c r="J87" i="1"/>
  <c r="J39" i="1"/>
  <c r="J88" i="1"/>
  <c r="J10" i="1"/>
  <c r="J70" i="1"/>
  <c r="J24" i="1"/>
  <c r="J34" i="1"/>
  <c r="J21" i="1"/>
  <c r="J71" i="1"/>
  <c r="J3" i="1"/>
  <c r="J47" i="1"/>
  <c r="J15" i="1"/>
  <c r="J84" i="1"/>
  <c r="J33" i="1"/>
  <c r="J7" i="1"/>
  <c r="J63" i="1"/>
  <c r="J32" i="1"/>
  <c r="J4" i="1"/>
</calcChain>
</file>

<file path=xl/sharedStrings.xml><?xml version="1.0" encoding="utf-8"?>
<sst xmlns="http://schemas.openxmlformats.org/spreadsheetml/2006/main" count="1783" uniqueCount="217">
  <si>
    <t>公私立</t>
    <phoneticPr fontId="1" type="noConversion"/>
  </si>
  <si>
    <t>學校類型</t>
    <phoneticPr fontId="1" type="noConversion"/>
  </si>
  <si>
    <t>名額</t>
    <phoneticPr fontId="1" type="noConversion"/>
  </si>
  <si>
    <t>公</t>
    <phoneticPr fontId="1" type="noConversion"/>
  </si>
  <si>
    <t>一般</t>
    <phoneticPr fontId="1" type="noConversion"/>
  </si>
  <si>
    <t>私</t>
    <phoneticPr fontId="1" type="noConversion"/>
  </si>
  <si>
    <t>私</t>
    <phoneticPr fontId="1" type="noConversion"/>
  </si>
  <si>
    <t>一般</t>
    <phoneticPr fontId="1" type="noConversion"/>
  </si>
  <si>
    <t>公</t>
    <phoneticPr fontId="1" type="noConversion"/>
  </si>
  <si>
    <t>一般</t>
    <phoneticPr fontId="1" type="noConversion"/>
  </si>
  <si>
    <t>一般</t>
    <phoneticPr fontId="1" type="noConversion"/>
  </si>
  <si>
    <t>私</t>
    <phoneticPr fontId="1" type="noConversion"/>
  </si>
  <si>
    <t>私</t>
    <phoneticPr fontId="1" type="noConversion"/>
  </si>
  <si>
    <t>公</t>
    <phoneticPr fontId="1" type="noConversion"/>
  </si>
  <si>
    <t>公</t>
    <phoneticPr fontId="1" type="noConversion"/>
  </si>
  <si>
    <t>私</t>
    <phoneticPr fontId="1" type="noConversion"/>
  </si>
  <si>
    <t>公</t>
    <phoneticPr fontId="1" type="noConversion"/>
  </si>
  <si>
    <t>技職</t>
    <phoneticPr fontId="1" type="noConversion"/>
  </si>
  <si>
    <t>公</t>
    <phoneticPr fontId="1" type="noConversion"/>
  </si>
  <si>
    <t>技職</t>
    <phoneticPr fontId="1" type="noConversion"/>
  </si>
  <si>
    <t>公</t>
    <phoneticPr fontId="1" type="noConversion"/>
  </si>
  <si>
    <t>公</t>
    <phoneticPr fontId="1" type="noConversion"/>
  </si>
  <si>
    <t>一般</t>
    <phoneticPr fontId="1" type="noConversion"/>
  </si>
  <si>
    <t>技職</t>
    <phoneticPr fontId="1" type="noConversion"/>
  </si>
  <si>
    <t>國立臺北科技大學</t>
  </si>
  <si>
    <t>國立臺北科技大學</t>
    <phoneticPr fontId="1" type="noConversion"/>
  </si>
  <si>
    <t>國立交通大學</t>
  </si>
  <si>
    <t>國立交通大學</t>
    <phoneticPr fontId="1" type="noConversion"/>
  </si>
  <si>
    <t>國立交通大學</t>
    <phoneticPr fontId="1" type="noConversion"/>
  </si>
  <si>
    <t>國立中央大學</t>
  </si>
  <si>
    <t>國立中央大學</t>
    <phoneticPr fontId="1" type="noConversion"/>
  </si>
  <si>
    <t>國立臺灣師範大學</t>
  </si>
  <si>
    <t>國立臺灣師範大學</t>
    <phoneticPr fontId="1" type="noConversion"/>
  </si>
  <si>
    <t>國立臺北科技大學</t>
    <phoneticPr fontId="1" type="noConversion"/>
  </si>
  <si>
    <t>國立清華大學</t>
  </si>
  <si>
    <t>國立清華大學</t>
    <phoneticPr fontId="1" type="noConversion"/>
  </si>
  <si>
    <t>國立中山大學</t>
  </si>
  <si>
    <t>國立中山大學</t>
    <phoneticPr fontId="1" type="noConversion"/>
  </si>
  <si>
    <t>國立交通大學</t>
    <phoneticPr fontId="1" type="noConversion"/>
  </si>
  <si>
    <t>國立中央大學</t>
    <phoneticPr fontId="1" type="noConversion"/>
  </si>
  <si>
    <t>國立陽明大學</t>
  </si>
  <si>
    <t>國立陽明大學</t>
    <phoneticPr fontId="1" type="noConversion"/>
  </si>
  <si>
    <t>國立臺灣海洋大學</t>
  </si>
  <si>
    <t>國立臺灣海洋大學</t>
    <phoneticPr fontId="1" type="noConversion"/>
  </si>
  <si>
    <t>國立中山大學</t>
    <phoneticPr fontId="1" type="noConversion"/>
  </si>
  <si>
    <t>國立暨南國際大學</t>
  </si>
  <si>
    <t>國立暨南國際大學</t>
    <phoneticPr fontId="1" type="noConversion"/>
  </si>
  <si>
    <t>國立成功大學</t>
  </si>
  <si>
    <t>國立成功大學</t>
    <phoneticPr fontId="1" type="noConversion"/>
  </si>
  <si>
    <t>國立臺灣科技大學</t>
  </si>
  <si>
    <t>國立臺灣科技大學</t>
    <phoneticPr fontId="1" type="noConversion"/>
  </si>
  <si>
    <t>國立臺灣大學</t>
  </si>
  <si>
    <t>國立臺灣大學</t>
    <phoneticPr fontId="1" type="noConversion"/>
  </si>
  <si>
    <t>國立中興大學</t>
  </si>
  <si>
    <t>國立中興大學</t>
    <phoneticPr fontId="1" type="noConversion"/>
  </si>
  <si>
    <t>國立雲林科技大學</t>
  </si>
  <si>
    <t>國立雲林科技大學</t>
    <phoneticPr fontId="1" type="noConversion"/>
  </si>
  <si>
    <t>國立中正大學</t>
  </si>
  <si>
    <t>國立中正大學</t>
    <phoneticPr fontId="1" type="noConversion"/>
  </si>
  <si>
    <t>國立中央大學</t>
    <phoneticPr fontId="1" type="noConversion"/>
  </si>
  <si>
    <t>國立中興大學</t>
    <phoneticPr fontId="1" type="noConversion"/>
  </si>
  <si>
    <t>國立清華大學</t>
    <phoneticPr fontId="1" type="noConversion"/>
  </si>
  <si>
    <t>國立暨南國際大學</t>
    <phoneticPr fontId="1" type="noConversion"/>
  </si>
  <si>
    <t>公</t>
  </si>
  <si>
    <t>公</t>
    <phoneticPr fontId="1" type="noConversion"/>
  </si>
  <si>
    <t>私</t>
  </si>
  <si>
    <t>私</t>
    <phoneticPr fontId="1" type="noConversion"/>
  </si>
  <si>
    <t>一般</t>
  </si>
  <si>
    <t>一般</t>
    <phoneticPr fontId="1" type="noConversion"/>
  </si>
  <si>
    <t>領域別</t>
    <phoneticPr fontId="1" type="noConversion"/>
  </si>
  <si>
    <t>學校</t>
  </si>
  <si>
    <t>學程名稱</t>
  </si>
  <si>
    <t>生物醫療</t>
  </si>
  <si>
    <t>中國醫藥大學</t>
  </si>
  <si>
    <t>生技製藥產業菁英博士學位學程</t>
  </si>
  <si>
    <t>生物科技產業博士學位學程</t>
  </si>
  <si>
    <t>生醫科技產業博士學位學程</t>
  </si>
  <si>
    <t>健康科技產業博士學位學程</t>
  </si>
  <si>
    <t>醫學工程與復建科技產業博士學位學程</t>
  </si>
  <si>
    <t>醫學工程與復健科技產業博士學位學程</t>
  </si>
  <si>
    <t>電機資訊</t>
  </si>
  <si>
    <t>亞洲大學</t>
  </si>
  <si>
    <t>健康產業管理產學菁英博士學位</t>
  </si>
  <si>
    <t>創新產業博士學位學程</t>
  </si>
  <si>
    <t>人社管理</t>
  </si>
  <si>
    <t>智慧健康先進管理技術博士學位學程</t>
  </si>
  <si>
    <t>長庚大學</t>
  </si>
  <si>
    <t>高雄醫學大學</t>
  </si>
  <si>
    <t>生技醫學產業菁英博士學位學程</t>
  </si>
  <si>
    <t>醫療器材產業研發博士學位學程</t>
  </si>
  <si>
    <t>人力資源管理產學菁英博士學位學程</t>
  </si>
  <si>
    <t>理工</t>
  </si>
  <si>
    <t>先進機電產學研發菁英博士學程</t>
  </si>
  <si>
    <t>資訊管理產學菁英博士學位學程</t>
  </si>
  <si>
    <t>工學院產學合作培育研發菁英博士學程</t>
  </si>
  <si>
    <t>生物醫學產學菁英博士學程</t>
  </si>
  <si>
    <t>地球科學產學菁英博士學程</t>
  </si>
  <si>
    <t>理學院產學合作培育研發菁英博士學程</t>
  </si>
  <si>
    <t>電通資訊與網路學習產學博士學程</t>
  </si>
  <si>
    <t>前瞻製造系統博士學位學程</t>
  </si>
  <si>
    <t>生物科技產學合作學程</t>
  </si>
  <si>
    <t>材料學程</t>
  </si>
  <si>
    <t>水資源產業研發菁英博士學位學程</t>
  </si>
  <si>
    <t>生技產業研發菁英學程</t>
  </si>
  <si>
    <t>企業管理研發菁英學程</t>
  </si>
  <si>
    <t>尖端半導體技術菁英博士學位學程</t>
  </si>
  <si>
    <t>尖端半導體數菁英博士學位學程</t>
  </si>
  <si>
    <t>資訊科學與工程研究所乙組</t>
  </si>
  <si>
    <t>電機產業研發菁英學程</t>
  </si>
  <si>
    <t>奈米積體電路工程博士學位學程</t>
  </si>
  <si>
    <t>生技產業博士學分學程</t>
  </si>
  <si>
    <t>生技產業博士學位學程</t>
  </si>
  <si>
    <t>生醫工程產業博士學位學程</t>
  </si>
  <si>
    <t>前瞻功能材料產業博士學位學程</t>
  </si>
  <si>
    <t>生技醫療(蛋白質藥物開發)產業博士班</t>
  </si>
  <si>
    <t>醫材科技暨生醫影像科技產業菁英博士學位學程</t>
  </si>
  <si>
    <t>橡膠及材料產業博士學位學程</t>
  </si>
  <si>
    <t>國際文教管理人才學位學程</t>
  </si>
  <si>
    <t>觀光創新與產業加值博士學位學程</t>
  </si>
  <si>
    <t>虛擬實境與擴增實境技術內容研發博士學位學程</t>
  </si>
  <si>
    <t>電資科技學程</t>
  </si>
  <si>
    <t>機電科技學程</t>
  </si>
  <si>
    <t>資通訊科技菁英專業學程</t>
  </si>
  <si>
    <t>綠色永續材料與精密元件學程</t>
  </si>
  <si>
    <t>電力電子研發菁英學程</t>
  </si>
  <si>
    <t>圖資產學菁英博士學位學程</t>
  </si>
  <si>
    <t>海洋工程科技學程</t>
  </si>
  <si>
    <t>國際航運與海洋觀光管理博士學位學程</t>
  </si>
  <si>
    <t>淡江大學</t>
  </si>
  <si>
    <t>工學院機器人博士學位學程</t>
  </si>
  <si>
    <t>商管學院產業金融暨經營管理博士學位學程</t>
  </si>
  <si>
    <t>淡江大學工學院機器人博士學位學程</t>
  </si>
  <si>
    <t>逢甲大學</t>
  </si>
  <si>
    <t>產業商學博士學位學程</t>
  </si>
  <si>
    <t>智慧聯網產業博士學位學程</t>
  </si>
  <si>
    <t>臺北醫學大學</t>
  </si>
  <si>
    <t>生技醫療產業研發博士學位學程</t>
  </si>
  <si>
    <t>輔仁大學</t>
  </si>
  <si>
    <t>生技醫藥博士學位學程</t>
  </si>
  <si>
    <t>核定年度</t>
    <phoneticPr fontId="1" type="noConversion"/>
  </si>
  <si>
    <t>重複出現次數</t>
    <phoneticPr fontId="1" type="noConversion"/>
  </si>
  <si>
    <t>辦理次數小計</t>
    <phoneticPr fontId="1" type="noConversion"/>
  </si>
  <si>
    <t>列標籤</t>
  </si>
  <si>
    <t>總計</t>
  </si>
  <si>
    <t>欄標籤</t>
  </si>
  <si>
    <t>103 合計</t>
  </si>
  <si>
    <t>104 合計</t>
  </si>
  <si>
    <t>105 合計</t>
  </si>
  <si>
    <t>技職</t>
  </si>
  <si>
    <t>資訊管理產業菁英博士學位學程</t>
  </si>
  <si>
    <t>工學院產學合作培育精英博士學程</t>
  </si>
  <si>
    <t>生醫理工學院產學菁英博士學程</t>
  </si>
  <si>
    <t>乙太網路傳輸之數位基頻晶片設計</t>
  </si>
  <si>
    <t>中原大學</t>
  </si>
  <si>
    <t>智慧機械產業菁英博士學位學程</t>
  </si>
  <si>
    <t>生技製藥產業博士學位學程</t>
  </si>
  <si>
    <t>大數據產學研發菁英博士學位學程</t>
  </si>
  <si>
    <t>電機產業研發精英學程</t>
  </si>
  <si>
    <t>尖端半導體技術精英博士學位學程</t>
  </si>
  <si>
    <t>生技產業研發精英學程</t>
  </si>
  <si>
    <t>水資源產業研發精英博士學位學程</t>
  </si>
  <si>
    <t>光電科技研發菁英博士學位學程</t>
  </si>
  <si>
    <t>三維通信網路技術及其在智慧校院之應用</t>
  </si>
  <si>
    <t>4G基地臺使用功率模組商品化與事業化開發計畫</t>
  </si>
  <si>
    <t>醫材科技產業菁英博士學位學程</t>
  </si>
  <si>
    <t>智慧機械與製造產學博士學位學程</t>
  </si>
  <si>
    <t>工具機產學研智慧製造技術價值創造與落實應用計畫</t>
  </si>
  <si>
    <t>生物醫學暨工程科技產業博士學位學程</t>
  </si>
  <si>
    <t>生技醫療產業博士學位學程</t>
  </si>
  <si>
    <t>橡膠及材料產業組博士班</t>
  </si>
  <si>
    <t>前瞻電資科技產業博士學位學程</t>
  </si>
  <si>
    <t>智慧機械與智慧製造產業博士學位學程</t>
  </si>
  <si>
    <t>新興產業策略與發展博士學位學程觀光創新組</t>
  </si>
  <si>
    <t>電信工程學研究所產學研發博士班</t>
  </si>
  <si>
    <t>藥物科技博士學位學程</t>
  </si>
  <si>
    <r>
      <t>資訊管理產</t>
    </r>
    <r>
      <rPr>
        <sz val="14"/>
        <color rgb="FFFF0000"/>
        <rFont val="標楷體"/>
        <family val="4"/>
        <charset val="136"/>
      </rPr>
      <t>學</t>
    </r>
    <r>
      <rPr>
        <sz val="14"/>
        <rFont val="標楷體"/>
        <family val="4"/>
        <charset val="136"/>
      </rPr>
      <t>菁英博士學位學程</t>
    </r>
    <phoneticPr fontId="1" type="noConversion"/>
  </si>
  <si>
    <r>
      <t>資訊管理產</t>
    </r>
    <r>
      <rPr>
        <sz val="14"/>
        <color rgb="FFFF0000"/>
        <rFont val="標楷體"/>
        <family val="4"/>
        <charset val="136"/>
      </rPr>
      <t>業</t>
    </r>
    <r>
      <rPr>
        <sz val="14"/>
        <rFont val="標楷體"/>
        <family val="4"/>
        <charset val="136"/>
      </rPr>
      <t>菁英博士學位學程</t>
    </r>
    <phoneticPr fontId="1" type="noConversion"/>
  </si>
  <si>
    <t>國立虎尾科技大學</t>
  </si>
  <si>
    <t>學程名稱(原名稱)</t>
  </si>
  <si>
    <t>學程名稱(原名稱)</t>
    <phoneticPr fontId="1" type="noConversion"/>
  </si>
  <si>
    <t>學程名稱(研發微調)</t>
  </si>
  <si>
    <t>學程名稱(研發微調)</t>
    <phoneticPr fontId="1" type="noConversion"/>
  </si>
  <si>
    <t>國立勤益科技大學</t>
  </si>
  <si>
    <t>一般</t>
    <phoneticPr fontId="1" type="noConversion"/>
  </si>
  <si>
    <r>
      <t>工學院產學合作培育</t>
    </r>
    <r>
      <rPr>
        <sz val="14"/>
        <color rgb="FFFF0000"/>
        <rFont val="標楷體"/>
        <family val="4"/>
        <charset val="136"/>
      </rPr>
      <t>研發</t>
    </r>
    <r>
      <rPr>
        <sz val="14"/>
        <rFont val="標楷體"/>
        <family val="4"/>
        <charset val="136"/>
      </rPr>
      <t>菁英博士學程</t>
    </r>
    <phoneticPr fontId="1" type="noConversion"/>
  </si>
  <si>
    <r>
      <t>電機產業研發</t>
    </r>
    <r>
      <rPr>
        <sz val="14"/>
        <color rgb="FFFF0000"/>
        <rFont val="標楷體"/>
        <family val="4"/>
        <charset val="136"/>
      </rPr>
      <t>菁</t>
    </r>
    <r>
      <rPr>
        <sz val="14"/>
        <rFont val="標楷體"/>
        <family val="4"/>
        <charset val="136"/>
      </rPr>
      <t>英學程</t>
    </r>
    <phoneticPr fontId="1" type="noConversion"/>
  </si>
  <si>
    <r>
      <t>電機產業研發</t>
    </r>
    <r>
      <rPr>
        <sz val="14"/>
        <color rgb="FFFF0000"/>
        <rFont val="標楷體"/>
        <family val="4"/>
        <charset val="136"/>
      </rPr>
      <t>精</t>
    </r>
    <r>
      <rPr>
        <sz val="14"/>
        <rFont val="標楷體"/>
        <family val="4"/>
        <charset val="136"/>
      </rPr>
      <t>英學程</t>
    </r>
    <phoneticPr fontId="1" type="noConversion"/>
  </si>
  <si>
    <r>
      <t>工學院產學合作培育</t>
    </r>
    <r>
      <rPr>
        <sz val="12"/>
        <color rgb="FFFF0000"/>
        <rFont val="微軟正黑體"/>
        <family val="2"/>
        <charset val="136"/>
      </rPr>
      <t>精</t>
    </r>
    <r>
      <rPr>
        <sz val="12"/>
        <color rgb="FF000000"/>
        <rFont val="微軟正黑體"/>
        <family val="2"/>
        <charset val="136"/>
      </rPr>
      <t>英博士學程</t>
    </r>
    <phoneticPr fontId="1" type="noConversion"/>
  </si>
  <si>
    <t>工學院產學合作培育研發菁英博士學程</t>
    <phoneticPr fontId="1" type="noConversion"/>
  </si>
  <si>
    <t>工學院產學合作培育精英博士學程</t>
    <phoneticPr fontId="1" type="noConversion"/>
  </si>
  <si>
    <t>電機產業研發菁英學程</t>
    <phoneticPr fontId="1" type="noConversion"/>
  </si>
  <si>
    <t>電機產業研發精英學程</t>
    <phoneticPr fontId="1" type="noConversion"/>
  </si>
  <si>
    <t>資訊管理產學菁英博士學位學程</t>
    <phoneticPr fontId="1" type="noConversion"/>
  </si>
  <si>
    <t>資訊管理產業菁英博士學位學程</t>
    <phoneticPr fontId="1" type="noConversion"/>
  </si>
  <si>
    <r>
      <t>生技製藥產業</t>
    </r>
    <r>
      <rPr>
        <sz val="14"/>
        <color rgb="FFFF0000"/>
        <rFont val="標楷體"/>
        <family val="4"/>
        <charset val="136"/>
      </rPr>
      <t>菁英</t>
    </r>
    <r>
      <rPr>
        <sz val="14"/>
        <rFont val="標楷體"/>
        <family val="4"/>
        <charset val="136"/>
      </rPr>
      <t>博士學位學程</t>
    </r>
    <phoneticPr fontId="1" type="noConversion"/>
  </si>
  <si>
    <r>
      <t>生技製藥產業</t>
    </r>
    <r>
      <rPr>
        <sz val="14"/>
        <color rgb="FFFF0000"/>
        <rFont val="標楷體"/>
        <family val="4"/>
        <charset val="136"/>
      </rPr>
      <t>菁英</t>
    </r>
    <r>
      <rPr>
        <sz val="14"/>
        <rFont val="標楷體"/>
        <family val="4"/>
        <charset val="136"/>
      </rPr>
      <t>博士學位學程</t>
    </r>
    <phoneticPr fontId="1" type="noConversion"/>
  </si>
  <si>
    <t>醫學工程與復健科技產業博士學位學程</t>
    <phoneticPr fontId="1" type="noConversion"/>
  </si>
  <si>
    <r>
      <t>醫學工程與復</t>
    </r>
    <r>
      <rPr>
        <sz val="14"/>
        <color rgb="FFFF0000"/>
        <rFont val="標楷體"/>
        <family val="4"/>
        <charset val="136"/>
      </rPr>
      <t>健</t>
    </r>
    <r>
      <rPr>
        <sz val="14"/>
        <rFont val="標楷體"/>
        <family val="4"/>
        <charset val="136"/>
      </rPr>
      <t>科技產業博士學位學程</t>
    </r>
    <phoneticPr fontId="1" type="noConversion"/>
  </si>
  <si>
    <r>
      <t>醫學工程與復</t>
    </r>
    <r>
      <rPr>
        <sz val="14"/>
        <color rgb="FFFF0000"/>
        <rFont val="標楷體"/>
        <family val="4"/>
        <charset val="136"/>
      </rPr>
      <t>建</t>
    </r>
    <r>
      <rPr>
        <sz val="14"/>
        <rFont val="標楷體"/>
        <family val="4"/>
        <charset val="136"/>
      </rPr>
      <t>科技產業博士學位學程</t>
    </r>
    <phoneticPr fontId="1" type="noConversion"/>
  </si>
  <si>
    <r>
      <t>工學院產學合作</t>
    </r>
    <r>
      <rPr>
        <sz val="14"/>
        <color rgb="FFFF0000"/>
        <rFont val="標楷體"/>
        <family val="4"/>
        <charset val="136"/>
      </rPr>
      <t>培育研發菁</t>
    </r>
    <r>
      <rPr>
        <sz val="14"/>
        <rFont val="標楷體"/>
        <family val="4"/>
        <charset val="136"/>
      </rPr>
      <t>英博士學程</t>
    </r>
    <phoneticPr fontId="1" type="noConversion"/>
  </si>
  <si>
    <r>
      <t>工學院產學合作培育</t>
    </r>
    <r>
      <rPr>
        <sz val="14"/>
        <color rgb="FFFF0000"/>
        <rFont val="標楷體"/>
        <family val="4"/>
        <charset val="136"/>
      </rPr>
      <t>研發菁</t>
    </r>
    <r>
      <rPr>
        <sz val="14"/>
        <rFont val="標楷體"/>
        <family val="4"/>
        <charset val="136"/>
      </rPr>
      <t>英博士學程</t>
    </r>
    <phoneticPr fontId="1" type="noConversion"/>
  </si>
  <si>
    <r>
      <t>水資源產業研發</t>
    </r>
    <r>
      <rPr>
        <sz val="14"/>
        <color rgb="FFFF0000"/>
        <rFont val="標楷體"/>
        <family val="4"/>
        <charset val="136"/>
      </rPr>
      <t>菁</t>
    </r>
    <r>
      <rPr>
        <sz val="14"/>
        <rFont val="標楷體"/>
        <family val="4"/>
        <charset val="136"/>
      </rPr>
      <t>英博士學位學程</t>
    </r>
    <phoneticPr fontId="1" type="noConversion"/>
  </si>
  <si>
    <r>
      <t>水資源產業研發</t>
    </r>
    <r>
      <rPr>
        <sz val="12"/>
        <color rgb="FFFF0000"/>
        <rFont val="微軟正黑體"/>
        <family val="2"/>
        <charset val="136"/>
      </rPr>
      <t>精</t>
    </r>
    <r>
      <rPr>
        <sz val="12"/>
        <color rgb="FF000000"/>
        <rFont val="微軟正黑體"/>
        <family val="2"/>
        <charset val="136"/>
      </rPr>
      <t>英博士學位學程</t>
    </r>
    <phoneticPr fontId="1" type="noConversion"/>
  </si>
  <si>
    <r>
      <t>生技產業研發</t>
    </r>
    <r>
      <rPr>
        <sz val="14"/>
        <color rgb="FFFF0000"/>
        <rFont val="標楷體"/>
        <family val="4"/>
        <charset val="136"/>
      </rPr>
      <t>菁</t>
    </r>
    <r>
      <rPr>
        <sz val="14"/>
        <rFont val="標楷體"/>
        <family val="4"/>
        <charset val="136"/>
      </rPr>
      <t>英學程</t>
    </r>
    <phoneticPr fontId="1" type="noConversion"/>
  </si>
  <si>
    <t>尖端半導體技術精英博士學位學程</t>
    <phoneticPr fontId="1" type="noConversion"/>
  </si>
  <si>
    <r>
      <t>尖端半導體技術</t>
    </r>
    <r>
      <rPr>
        <sz val="14"/>
        <color rgb="FFFF0000"/>
        <rFont val="標楷體"/>
        <family val="4"/>
        <charset val="136"/>
      </rPr>
      <t>菁</t>
    </r>
    <r>
      <rPr>
        <sz val="14"/>
        <rFont val="標楷體"/>
        <family val="4"/>
        <charset val="136"/>
      </rPr>
      <t>英博士學位學程</t>
    </r>
    <phoneticPr fontId="1" type="noConversion"/>
  </si>
  <si>
    <r>
      <t>尖端半導體</t>
    </r>
    <r>
      <rPr>
        <sz val="14"/>
        <color rgb="FFFF0000"/>
        <rFont val="標楷體"/>
        <family val="4"/>
        <charset val="136"/>
      </rPr>
      <t>數菁</t>
    </r>
    <r>
      <rPr>
        <sz val="14"/>
        <rFont val="標楷體"/>
        <family val="4"/>
        <charset val="136"/>
      </rPr>
      <t>英博士學位學程</t>
    </r>
    <phoneticPr fontId="1" type="noConversion"/>
  </si>
  <si>
    <r>
      <t>尖端半導體</t>
    </r>
    <r>
      <rPr>
        <sz val="14"/>
        <color rgb="FFFF0000"/>
        <rFont val="標楷體"/>
        <family val="4"/>
        <charset val="136"/>
      </rPr>
      <t>數菁</t>
    </r>
    <r>
      <rPr>
        <sz val="14"/>
        <rFont val="標楷體"/>
        <family val="4"/>
        <charset val="136"/>
      </rPr>
      <t>英博士學位學程</t>
    </r>
    <phoneticPr fontId="1" type="noConversion"/>
  </si>
  <si>
    <r>
      <t>尖端半導體</t>
    </r>
    <r>
      <rPr>
        <sz val="12"/>
        <color rgb="FFFF0000"/>
        <rFont val="微軟正黑體"/>
        <family val="2"/>
        <charset val="136"/>
      </rPr>
      <t>技術精</t>
    </r>
    <r>
      <rPr>
        <sz val="12"/>
        <rFont val="微軟正黑體"/>
        <family val="2"/>
        <charset val="136"/>
      </rPr>
      <t>英博士學位學程</t>
    </r>
    <phoneticPr fontId="1" type="noConversion"/>
  </si>
  <si>
    <r>
      <t>尖端半導體技術</t>
    </r>
    <r>
      <rPr>
        <sz val="14"/>
        <color rgb="FFFF0000"/>
        <rFont val="標楷體"/>
        <family val="4"/>
        <charset val="136"/>
      </rPr>
      <t>菁</t>
    </r>
    <r>
      <rPr>
        <sz val="14"/>
        <rFont val="標楷體"/>
        <family val="4"/>
        <charset val="136"/>
      </rPr>
      <t>英博士學位學程</t>
    </r>
    <phoneticPr fontId="1" type="noConversion"/>
  </si>
  <si>
    <r>
      <t>尖端半導體技術</t>
    </r>
    <r>
      <rPr>
        <sz val="12"/>
        <color rgb="FFFF0000"/>
        <rFont val="微軟正黑體"/>
        <family val="2"/>
        <charset val="136"/>
      </rPr>
      <t>精</t>
    </r>
    <r>
      <rPr>
        <sz val="12"/>
        <rFont val="微軟正黑體"/>
        <family val="2"/>
        <charset val="136"/>
      </rPr>
      <t>英博士學位學程</t>
    </r>
    <phoneticPr fontId="1" type="noConversion"/>
  </si>
  <si>
    <r>
      <t>生技產業博士學</t>
    </r>
    <r>
      <rPr>
        <sz val="14"/>
        <color rgb="FFFF0000"/>
        <rFont val="標楷體"/>
        <family val="4"/>
        <charset val="136"/>
      </rPr>
      <t>分</t>
    </r>
    <r>
      <rPr>
        <sz val="14"/>
        <rFont val="標楷體"/>
        <family val="4"/>
        <charset val="136"/>
      </rPr>
      <t>學程</t>
    </r>
    <phoneticPr fontId="1" type="noConversion"/>
  </si>
  <si>
    <r>
      <t>生技產業博士學</t>
    </r>
    <r>
      <rPr>
        <sz val="12"/>
        <color rgb="FFFF0000"/>
        <rFont val="微軟正黑體"/>
        <family val="2"/>
        <charset val="136"/>
      </rPr>
      <t>位</t>
    </r>
    <r>
      <rPr>
        <sz val="12"/>
        <rFont val="微軟正黑體"/>
        <family val="2"/>
        <charset val="136"/>
      </rPr>
      <t>學程</t>
    </r>
    <phoneticPr fontId="1" type="noConversion"/>
  </si>
  <si>
    <r>
      <t>生技產業博士學</t>
    </r>
    <r>
      <rPr>
        <sz val="14"/>
        <color rgb="FFFF0000"/>
        <rFont val="標楷體"/>
        <family val="4"/>
        <charset val="136"/>
      </rPr>
      <t>分</t>
    </r>
    <r>
      <rPr>
        <sz val="14"/>
        <rFont val="標楷體"/>
        <family val="4"/>
        <charset val="136"/>
      </rPr>
      <t>學程</t>
    </r>
    <phoneticPr fontId="1" type="noConversion"/>
  </si>
  <si>
    <t>領域別</t>
  </si>
  <si>
    <t>108 合計</t>
  </si>
  <si>
    <t>計數 - 學程名稱(研發微調)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</si>
</sst>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0;###0"/>
  </numFmts>
  <fonts count="19">
    <font>
      <sz val="10"/>
      <color rgb="FF000000"/>
      <name val="Times New Roman"/>
      <charset val="204"/>
    </font>
    <font>
      <sz val="9"/>
      <name val="細明體"/>
      <family val="3"/>
      <charset val="136"/>
    </font>
    <font>
      <sz val="10"/>
      <color rgb="FF0070C0"/>
      <name val="Times New Roman"/>
      <family val="1"/>
    </font>
    <font>
      <sz val="10"/>
      <color rgb="FF0070C0"/>
      <name val="細明體"/>
      <family val="3"/>
      <charset val="136"/>
    </font>
    <font>
      <sz val="14"/>
      <color rgb="FF0070C0"/>
      <name val="�з���"/>
      <family val="3"/>
      <charset val="136"/>
    </font>
    <font>
      <sz val="14"/>
      <name val="標楷體"/>
      <family val="4"/>
      <charset val="136"/>
    </font>
    <font>
      <sz val="14"/>
      <color rgb="FF000000"/>
      <name val="標楷體"/>
      <family val="4"/>
      <charset val="136"/>
    </font>
    <font>
      <sz val="14"/>
      <color rgb="FF0070C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0"/>
      <name val="微軟正黑體"/>
      <family val="2"/>
      <charset val="136"/>
    </font>
    <font>
      <sz val="10"/>
      <color rgb="FF0070C0"/>
      <name val="微軟正黑體"/>
      <family val="2"/>
      <charset val="136"/>
    </font>
    <font>
      <b/>
      <sz val="10"/>
      <color rgb="FFFF0000"/>
      <name val="微軟正黑體"/>
      <family val="2"/>
      <charset val="136"/>
    </font>
    <font>
      <sz val="12"/>
      <color rgb="FF000000"/>
      <name val="微軟正黑體"/>
      <family val="2"/>
      <charset val="136"/>
    </font>
    <font>
      <sz val="14"/>
      <color rgb="FFFF0000"/>
      <name val="標楷體"/>
      <family val="4"/>
      <charset val="136"/>
    </font>
    <font>
      <sz val="10"/>
      <color rgb="FF0070C0"/>
      <name val="新細明體"/>
      <family val="1"/>
      <charset val="136"/>
    </font>
    <font>
      <b/>
      <sz val="14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b/>
      <sz val="12"/>
      <color rgb="FFFF0000"/>
      <name val="微軟正黑體"/>
      <family val="2"/>
      <charset val="136"/>
    </font>
    <font>
      <sz val="12"/>
      <name val="微軟正黑體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left" vertical="top" wrapText="1"/>
    </xf>
    <xf numFmtId="0" fontId="0" fillId="0" borderId="0" xfId="0" pivotButton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indent="1"/>
    </xf>
    <xf numFmtId="0" fontId="0" fillId="0" borderId="0" xfId="0" applyNumberFormat="1" applyFill="1" applyBorder="1" applyAlignment="1">
      <alignment horizontal="left" vertical="top"/>
    </xf>
    <xf numFmtId="0" fontId="12" fillId="0" borderId="1" xfId="0" applyFont="1" applyFill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vertical="top" wrapText="1"/>
    </xf>
    <xf numFmtId="0" fontId="12" fillId="5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 wrapText="1"/>
    </xf>
    <xf numFmtId="0" fontId="5" fillId="5" borderId="0" xfId="0" applyFont="1" applyFill="1" applyBorder="1" applyAlignment="1">
      <alignment vertical="top" wrapText="1"/>
    </xf>
    <xf numFmtId="0" fontId="17" fillId="5" borderId="0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/>
    </xf>
    <xf numFmtId="0" fontId="18" fillId="5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</cellXfs>
  <cellStyles count="1">
    <cellStyle name="一般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JUSER181015A" refreshedDate="43745.444981250002" createdVersion="6" refreshedVersion="6" minRefreshableVersion="3" recordCount="137" xr:uid="{ADDD61CA-EE58-4B11-89EC-9E7BEDAE15B2}">
  <cacheSource type="worksheet">
    <worksheetSource ref="B1:I138" sheet="103-105核定表"/>
  </cacheSource>
  <cacheFields count="8">
    <cacheField name="公私立" numFmtId="0">
      <sharedItems count="2">
        <s v="公"/>
        <s v="私"/>
      </sharedItems>
    </cacheField>
    <cacheField name="學校類型" numFmtId="0">
      <sharedItems count="2">
        <s v="一般"/>
        <s v="技職"/>
      </sharedItems>
    </cacheField>
    <cacheField name="核定年度" numFmtId="0">
      <sharedItems containsSemiMixedTypes="0" containsString="0" containsNumber="1" containsInteger="1" minValue="103" maxValue="108" count="4">
        <n v="103"/>
        <n v="104"/>
        <n v="105"/>
        <n v="108"/>
      </sharedItems>
    </cacheField>
    <cacheField name="領域別" numFmtId="0">
      <sharedItems count="4">
        <s v="人社管理"/>
        <s v="生物醫療"/>
        <s v="理工"/>
        <s v="電機資訊"/>
      </sharedItems>
    </cacheField>
    <cacheField name="學校" numFmtId="0">
      <sharedItems/>
    </cacheField>
    <cacheField name="學程名稱(原名稱)" numFmtId="0">
      <sharedItems/>
    </cacheField>
    <cacheField name="學程名稱(研發微調)" numFmtId="0">
      <sharedItems/>
    </cacheField>
    <cacheField name="名額" numFmtId="0">
      <sharedItems containsString="0" containsBlank="1" containsNumber="1" containsInteger="1" minValue="2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7">
  <r>
    <x v="0"/>
    <x v="0"/>
    <x v="0"/>
    <x v="0"/>
    <s v="國立暨南國際大學"/>
    <s v="國際文教管理人才學位學程"/>
    <s v="國際文教管理人才學位學程"/>
    <n v="2"/>
  </r>
  <r>
    <x v="1"/>
    <x v="0"/>
    <x v="0"/>
    <x v="0"/>
    <s v="逢甲大學"/>
    <s v="產業商學博士學位學程"/>
    <s v="產業商學博士學位學程"/>
    <n v="2"/>
  </r>
  <r>
    <x v="1"/>
    <x v="0"/>
    <x v="0"/>
    <x v="1"/>
    <s v="中國醫藥大學"/>
    <s v="生技製藥產業菁英博士學位學程"/>
    <s v="生技製藥產業菁英博士學位學程"/>
    <n v="2"/>
  </r>
  <r>
    <x v="1"/>
    <x v="0"/>
    <x v="0"/>
    <x v="1"/>
    <s v="中國醫藥大學"/>
    <s v="生物科技產業博士學位學程"/>
    <s v="生物科技產業博士學位學程"/>
    <n v="3"/>
  </r>
  <r>
    <x v="0"/>
    <x v="0"/>
    <x v="0"/>
    <x v="1"/>
    <s v="國立清華大學"/>
    <s v="生技產業博士學分學程"/>
    <s v="生技產業博士學位學程"/>
    <n v="10"/>
  </r>
  <r>
    <x v="1"/>
    <x v="0"/>
    <x v="0"/>
    <x v="1"/>
    <s v="臺北醫學大學"/>
    <s v="生技醫療產業研發博士學位學程"/>
    <s v="生技醫療產業研發博士學位學程"/>
    <n v="10"/>
  </r>
  <r>
    <x v="0"/>
    <x v="0"/>
    <x v="0"/>
    <x v="1"/>
    <s v="國立中興大學"/>
    <s v="生物科技產學合作學程"/>
    <s v="生物科技產學合作學程"/>
    <n v="3"/>
  </r>
  <r>
    <x v="0"/>
    <x v="0"/>
    <x v="0"/>
    <x v="2"/>
    <s v="國立臺灣大學"/>
    <s v="綠色永續材料與精密元件學程"/>
    <s v="綠色永續材料與精密元件學程"/>
    <n v="10"/>
  </r>
  <r>
    <x v="0"/>
    <x v="0"/>
    <x v="0"/>
    <x v="2"/>
    <s v="國立臺灣海洋大學"/>
    <s v="海洋工程科技學程"/>
    <s v="海洋工程科技學程"/>
    <n v="6"/>
  </r>
  <r>
    <x v="0"/>
    <x v="0"/>
    <x v="0"/>
    <x v="2"/>
    <s v="國立中央大學"/>
    <s v="工學院產學合作培育研發菁英博士學程"/>
    <s v="工學院產學合作培育精英博士學程"/>
    <n v="10"/>
  </r>
  <r>
    <x v="0"/>
    <x v="0"/>
    <x v="0"/>
    <x v="2"/>
    <s v="國立中正大學"/>
    <s v="前瞻製造系統博士學位學程"/>
    <s v="前瞻製造系統博士學位學程"/>
    <n v="4"/>
  </r>
  <r>
    <x v="0"/>
    <x v="1"/>
    <x v="0"/>
    <x v="2"/>
    <s v="國立雲林科技大學"/>
    <s v="橡膠及材料產業博士學位學程"/>
    <s v="橡膠及材料產業博士學位學程"/>
    <n v="10"/>
  </r>
  <r>
    <x v="0"/>
    <x v="0"/>
    <x v="0"/>
    <x v="2"/>
    <s v="國立中興大學"/>
    <s v="材料學程"/>
    <s v="材料學程"/>
    <n v="5"/>
  </r>
  <r>
    <x v="1"/>
    <x v="0"/>
    <x v="0"/>
    <x v="3"/>
    <s v="逢甲大學"/>
    <s v="智慧聯網產業博士學位學程"/>
    <s v="智慧聯網產業博士學位學程"/>
    <n v="4"/>
  </r>
  <r>
    <x v="0"/>
    <x v="0"/>
    <x v="0"/>
    <x v="3"/>
    <s v="國立交通大學"/>
    <s v="電機產業研發菁英學程"/>
    <s v="電機產業研發精英學程"/>
    <n v="10"/>
  </r>
  <r>
    <x v="0"/>
    <x v="0"/>
    <x v="0"/>
    <x v="3"/>
    <s v="國立臺灣大學"/>
    <s v="資通訊科技菁英專業學程"/>
    <s v="資通訊科技菁英專業學程"/>
    <n v="5"/>
  </r>
  <r>
    <x v="0"/>
    <x v="1"/>
    <x v="0"/>
    <x v="3"/>
    <s v="國立臺灣科技大學"/>
    <s v="電力電子研發菁英學程"/>
    <s v="電力電子研發菁英學程"/>
    <n v="6"/>
  </r>
  <r>
    <x v="0"/>
    <x v="0"/>
    <x v="0"/>
    <x v="3"/>
    <s v="國立成功大學"/>
    <s v="奈米積體電路工程博士學位學程"/>
    <s v="奈米積體電路工程博士學位學程"/>
    <n v="2"/>
  </r>
  <r>
    <x v="0"/>
    <x v="0"/>
    <x v="1"/>
    <x v="0"/>
    <s v="國立暨南國際大學"/>
    <s v="觀光創新與產業加值博士學位學程"/>
    <s v="觀光創新與產業加值博士學位學程"/>
    <m/>
  </r>
  <r>
    <x v="1"/>
    <x v="0"/>
    <x v="1"/>
    <x v="0"/>
    <s v="淡江大學"/>
    <s v="商管學院產業金融暨經營管理博士學位學程"/>
    <s v="商管學院產業金融暨經營管理博士學位學程"/>
    <m/>
  </r>
  <r>
    <x v="0"/>
    <x v="0"/>
    <x v="1"/>
    <x v="0"/>
    <s v="國立中山大學"/>
    <s v="人力資源管理產學菁英博士學位學程"/>
    <s v="人力資源管理產學菁英博士學位學程"/>
    <m/>
  </r>
  <r>
    <x v="0"/>
    <x v="0"/>
    <x v="1"/>
    <x v="0"/>
    <s v="國立交通大學"/>
    <s v="企業管理研發菁英學程"/>
    <s v="企業管理研發菁英學程"/>
    <m/>
  </r>
  <r>
    <x v="0"/>
    <x v="0"/>
    <x v="1"/>
    <x v="0"/>
    <s v="國立臺灣海洋大學"/>
    <s v="國際航運與海洋觀光管理博士學位學程"/>
    <s v="國際航運與海洋觀光管理博士學位學程"/>
    <m/>
  </r>
  <r>
    <x v="0"/>
    <x v="0"/>
    <x v="1"/>
    <x v="1"/>
    <s v="國立陽明大學"/>
    <s v="生技醫療(蛋白質藥物開發)產業博士班"/>
    <s v="生技醫療(蛋白質藥物開發)產業博士班"/>
    <m/>
  </r>
  <r>
    <x v="1"/>
    <x v="0"/>
    <x v="1"/>
    <x v="1"/>
    <s v="高雄醫學大學"/>
    <s v="生技醫學產業菁英博士學位學程"/>
    <s v="生技醫學產業菁英博士學位學程"/>
    <m/>
  </r>
  <r>
    <x v="1"/>
    <x v="0"/>
    <x v="1"/>
    <x v="1"/>
    <s v="高雄醫學大學"/>
    <s v="醫療器材產業研發博士學位學程"/>
    <s v="醫療器材產業研發博士學位學程"/>
    <m/>
  </r>
  <r>
    <x v="0"/>
    <x v="0"/>
    <x v="1"/>
    <x v="1"/>
    <s v="國立中央大學"/>
    <s v="生物醫學產學菁英博士學程"/>
    <s v="生物醫學產學菁英博士學程"/>
    <m/>
  </r>
  <r>
    <x v="1"/>
    <x v="0"/>
    <x v="1"/>
    <x v="1"/>
    <s v="中國醫藥大學"/>
    <s v="醫學工程與復健科技產業博士學位學程"/>
    <s v="醫學工程與復健科技產業博士學位學程"/>
    <m/>
  </r>
  <r>
    <x v="1"/>
    <x v="0"/>
    <x v="1"/>
    <x v="1"/>
    <s v="中國醫藥大學"/>
    <s v="健康科技產業博士學位學程"/>
    <s v="健康科技產業博士學位學程"/>
    <m/>
  </r>
  <r>
    <x v="0"/>
    <x v="0"/>
    <x v="1"/>
    <x v="1"/>
    <s v="國立交通大學"/>
    <s v="生技產業研發菁英學程"/>
    <s v="生技產業研發菁英學程"/>
    <m/>
  </r>
  <r>
    <x v="1"/>
    <x v="0"/>
    <x v="1"/>
    <x v="1"/>
    <s v="輔仁大學"/>
    <s v="生技醫藥博士學位學程"/>
    <s v="生技醫藥博士學位學程"/>
    <m/>
  </r>
  <r>
    <x v="1"/>
    <x v="0"/>
    <x v="1"/>
    <x v="2"/>
    <s v="國立陽明大學"/>
    <s v="醫材科技暨生醫影像科技產業菁英博士學位學程"/>
    <s v="醫材科技暨生醫影像科技產業菁英博士學位學程"/>
    <m/>
  </r>
  <r>
    <x v="1"/>
    <x v="0"/>
    <x v="1"/>
    <x v="2"/>
    <s v="淡江大學"/>
    <s v="工學院機器人博士學位學程"/>
    <s v="工學院機器人博士學位學程"/>
    <m/>
  </r>
  <r>
    <x v="0"/>
    <x v="0"/>
    <x v="1"/>
    <x v="2"/>
    <s v="國立中山大學"/>
    <s v="先進機電產學研發菁英博士學程"/>
    <s v="先進機電產學研發菁英博士學程"/>
    <m/>
  </r>
  <r>
    <x v="0"/>
    <x v="0"/>
    <x v="1"/>
    <x v="2"/>
    <s v="國立中央大學"/>
    <s v="地球科學產學菁英博士學程"/>
    <s v="地球科學產學菁英博士學程"/>
    <m/>
  </r>
  <r>
    <x v="0"/>
    <x v="0"/>
    <x v="1"/>
    <x v="2"/>
    <s v="國立清華大學"/>
    <s v="前瞻功能材料產業博士學位學程"/>
    <s v="前瞻功能材料產業博士學位學程"/>
    <m/>
  </r>
  <r>
    <x v="0"/>
    <x v="1"/>
    <x v="1"/>
    <x v="2"/>
    <s v="國立臺北科技大學"/>
    <s v="機電科技學程"/>
    <s v="機電科技學程"/>
    <m/>
  </r>
  <r>
    <x v="0"/>
    <x v="0"/>
    <x v="1"/>
    <x v="3"/>
    <s v="國立臺灣師範大學"/>
    <s v="圖資產學菁英博士學位學程"/>
    <s v="圖資產學菁英博士學位學程"/>
    <m/>
  </r>
  <r>
    <x v="0"/>
    <x v="0"/>
    <x v="1"/>
    <x v="3"/>
    <s v="國立中央大學"/>
    <s v="電通資訊與網路學習產學博士學程"/>
    <s v="電通資訊與網路學習產學博士學程"/>
    <m/>
  </r>
  <r>
    <x v="0"/>
    <x v="0"/>
    <x v="1"/>
    <x v="3"/>
    <s v="國立交通大學"/>
    <s v="尖端半導體技術菁英博士學位學程"/>
    <s v="尖端半導體技術精英博士學位學程"/>
    <m/>
  </r>
  <r>
    <x v="0"/>
    <x v="0"/>
    <x v="1"/>
    <x v="3"/>
    <s v="國立交通大學"/>
    <s v="資訊科學與工程研究所乙組"/>
    <s v="資訊科學與工程研究所乙組"/>
    <m/>
  </r>
  <r>
    <x v="0"/>
    <x v="1"/>
    <x v="1"/>
    <x v="3"/>
    <s v="國立臺北科技大學"/>
    <s v="電資科技學程"/>
    <s v="電資科技學程"/>
    <m/>
  </r>
  <r>
    <x v="0"/>
    <x v="0"/>
    <x v="2"/>
    <x v="0"/>
    <s v="國立中山大學"/>
    <s v="人力資源管理產學菁英博士學位學程"/>
    <s v="人力資源管理產學菁英博士學位學程"/>
    <m/>
  </r>
  <r>
    <x v="0"/>
    <x v="0"/>
    <x v="2"/>
    <x v="0"/>
    <s v="國立中山大學"/>
    <s v="資訊管理產學菁英博士學位學程"/>
    <s v="資訊管理產業菁英博士學位學程"/>
    <m/>
  </r>
  <r>
    <x v="1"/>
    <x v="0"/>
    <x v="2"/>
    <x v="0"/>
    <s v="亞洲大學"/>
    <s v="智慧健康先進管理技術博士學位學程"/>
    <s v="智慧健康先進管理技術博士學位學程"/>
    <m/>
  </r>
  <r>
    <x v="1"/>
    <x v="0"/>
    <x v="2"/>
    <x v="0"/>
    <s v="逢甲大學"/>
    <s v="產業商學博士學位學程"/>
    <s v="產業商學博士學位學程"/>
    <m/>
  </r>
  <r>
    <x v="0"/>
    <x v="0"/>
    <x v="2"/>
    <x v="0"/>
    <s v="國立暨南國際大學"/>
    <s v="國際文教管理人才學位學程"/>
    <s v="國際文教管理人才學位學程"/>
    <m/>
  </r>
  <r>
    <x v="0"/>
    <x v="0"/>
    <x v="2"/>
    <x v="0"/>
    <s v="國立暨南國際大學"/>
    <s v="觀光創新與產業加值博士學位學程"/>
    <s v="觀光創新與產業加值博士學位學程"/>
    <m/>
  </r>
  <r>
    <x v="0"/>
    <x v="0"/>
    <x v="2"/>
    <x v="1"/>
    <s v="國立中央大學"/>
    <s v="生物醫學產學菁英博士學程"/>
    <s v="生物醫學產學菁英博士學程"/>
    <m/>
  </r>
  <r>
    <x v="1"/>
    <x v="0"/>
    <x v="2"/>
    <x v="1"/>
    <s v="中國醫藥大學"/>
    <s v="生技製藥產業菁英博士學位學程"/>
    <s v="生醫科技產業博士學位學程"/>
    <m/>
  </r>
  <r>
    <x v="1"/>
    <x v="0"/>
    <x v="2"/>
    <x v="1"/>
    <s v="中國醫藥大學"/>
    <s v="生物科技產業博士學位學程"/>
    <s v="生物科技產業博士學位學程"/>
    <m/>
  </r>
  <r>
    <x v="1"/>
    <x v="0"/>
    <x v="2"/>
    <x v="1"/>
    <s v="中國醫藥大學"/>
    <s v="生醫科技產業博士學位學程"/>
    <s v="生醫科技產業博士學位學程"/>
    <m/>
  </r>
  <r>
    <x v="1"/>
    <x v="0"/>
    <x v="2"/>
    <x v="1"/>
    <s v="中國醫藥大學"/>
    <s v="健康科技產業博士學位學程"/>
    <s v="健康科技產業博士學位學程"/>
    <m/>
  </r>
  <r>
    <x v="1"/>
    <x v="0"/>
    <x v="2"/>
    <x v="1"/>
    <s v="中國醫藥大學"/>
    <s v="醫學工程與復健科技產業博士學位學程"/>
    <s v="醫學工程與復健科技產業博士學位學程"/>
    <m/>
  </r>
  <r>
    <x v="0"/>
    <x v="0"/>
    <x v="2"/>
    <x v="1"/>
    <s v="國立中興大學"/>
    <s v="生物科技產學合作學程"/>
    <s v="生物科技產學合作學程"/>
    <m/>
  </r>
  <r>
    <x v="0"/>
    <x v="0"/>
    <x v="2"/>
    <x v="1"/>
    <s v="國立交通大學"/>
    <s v="生技產業研發菁英學程"/>
    <s v="生技產業研發菁英學程"/>
    <m/>
  </r>
  <r>
    <x v="1"/>
    <x v="0"/>
    <x v="2"/>
    <x v="1"/>
    <s v="長庚大學"/>
    <s v="生物科技產業博士學位學程"/>
    <s v="生物科技產業博士學位學程"/>
    <m/>
  </r>
  <r>
    <x v="1"/>
    <x v="0"/>
    <x v="2"/>
    <x v="1"/>
    <s v="高雄醫學大學"/>
    <s v="醫療器材產業研發博士學位學程"/>
    <s v="醫療器材產業研發博士學位學程"/>
    <m/>
  </r>
  <r>
    <x v="0"/>
    <x v="0"/>
    <x v="2"/>
    <x v="1"/>
    <s v="國立清華大學"/>
    <s v="生技產業博士學位學程"/>
    <s v="生技產業博士學位學程"/>
    <m/>
  </r>
  <r>
    <x v="0"/>
    <x v="0"/>
    <x v="2"/>
    <x v="1"/>
    <s v="國立清華大學"/>
    <s v="生醫工程產業博士學位學程"/>
    <s v="生醫工程產業博士學位學程"/>
    <m/>
  </r>
  <r>
    <x v="0"/>
    <x v="0"/>
    <x v="2"/>
    <x v="1"/>
    <s v="國立陽明大學"/>
    <s v="生技醫療(蛋白質藥物開發)產業博士班"/>
    <s v="生技醫療(蛋白質藥物開發)產業博士班"/>
    <m/>
  </r>
  <r>
    <x v="1"/>
    <x v="0"/>
    <x v="2"/>
    <x v="1"/>
    <s v="臺北醫學大學"/>
    <s v="生技醫療產業研發博士學位學程"/>
    <s v="生技醫療產業研發博士學位學程"/>
    <m/>
  </r>
  <r>
    <x v="0"/>
    <x v="0"/>
    <x v="2"/>
    <x v="2"/>
    <s v="國立中央大學"/>
    <s v="工學院產學合作培育研發菁英博士學程"/>
    <s v="工學院產學合作培育精英博士學程"/>
    <m/>
  </r>
  <r>
    <x v="0"/>
    <x v="0"/>
    <x v="2"/>
    <x v="2"/>
    <s v="國立中央大學"/>
    <s v="地球科學產學菁英博士學程"/>
    <s v="地球科學產學菁英博士學程"/>
    <m/>
  </r>
  <r>
    <x v="0"/>
    <x v="0"/>
    <x v="2"/>
    <x v="2"/>
    <s v="國立中央大學"/>
    <s v="理學院產學合作培育研發菁英博士學程"/>
    <s v="理學院產學合作培育研發菁英博士學程"/>
    <m/>
  </r>
  <r>
    <x v="0"/>
    <x v="0"/>
    <x v="2"/>
    <x v="2"/>
    <s v="國立中正大學"/>
    <s v="前瞻製造系統博士學位學程"/>
    <s v="前瞻製造系統博士學位學程"/>
    <m/>
  </r>
  <r>
    <x v="0"/>
    <x v="0"/>
    <x v="2"/>
    <x v="2"/>
    <s v="國立中興大學"/>
    <s v="材料學程"/>
    <s v="材料學程"/>
    <m/>
  </r>
  <r>
    <x v="0"/>
    <x v="0"/>
    <x v="2"/>
    <x v="2"/>
    <s v="國立交通大學"/>
    <s v="水資源產業研發菁英博士學位學程"/>
    <s v="水資源產業研發精英博士學位學程"/>
    <m/>
  </r>
  <r>
    <x v="0"/>
    <x v="0"/>
    <x v="2"/>
    <x v="2"/>
    <s v="國立臺灣海洋大學"/>
    <s v="海洋工程科技學程"/>
    <s v="海洋工程科技學程"/>
    <m/>
  </r>
  <r>
    <x v="1"/>
    <x v="0"/>
    <x v="2"/>
    <x v="2"/>
    <s v="淡江大學"/>
    <s v="淡江大學工學院機器人博士學位學程"/>
    <s v="淡江大學工學院機器人博士學位學程"/>
    <m/>
  </r>
  <r>
    <x v="0"/>
    <x v="0"/>
    <x v="2"/>
    <x v="2"/>
    <s v="國立清華大學"/>
    <s v="前瞻功能材料產業博士學位學程"/>
    <s v="前瞻功能材料產業博士學位學程"/>
    <m/>
  </r>
  <r>
    <x v="0"/>
    <x v="0"/>
    <x v="2"/>
    <x v="2"/>
    <s v="國立陽明大學"/>
    <s v="醫材科技暨生醫影像科技產業菁英博士學位學程"/>
    <s v="醫材科技暨生醫影像科技產業菁英博士學位學程"/>
    <m/>
  </r>
  <r>
    <x v="0"/>
    <x v="1"/>
    <x v="2"/>
    <x v="2"/>
    <s v="國立雲林科技大學"/>
    <s v="橡膠及材料產業博士學位學程"/>
    <s v="橡膠及材料產業博士學位學程"/>
    <m/>
  </r>
  <r>
    <x v="0"/>
    <x v="1"/>
    <x v="2"/>
    <x v="2"/>
    <s v="國立臺北科技大學"/>
    <s v="機電科技學程"/>
    <s v="機電科技學程"/>
    <m/>
  </r>
  <r>
    <x v="0"/>
    <x v="0"/>
    <x v="2"/>
    <x v="2"/>
    <s v="國立臺灣大學"/>
    <s v="綠色永續材料與精密元件學程"/>
    <s v="綠色永續材料與精密元件學程"/>
    <m/>
  </r>
  <r>
    <x v="0"/>
    <x v="0"/>
    <x v="2"/>
    <x v="3"/>
    <s v="國立中央大學"/>
    <s v="電通資訊與網路學習產學博士學程"/>
    <s v="電通資訊與網路學習產學博士學程"/>
    <m/>
  </r>
  <r>
    <x v="0"/>
    <x v="0"/>
    <x v="2"/>
    <x v="3"/>
    <s v="國立交通大學"/>
    <s v="尖端半導體數菁英博士學位學程"/>
    <s v="尖端半導體技術精英博士學位學程"/>
    <m/>
  </r>
  <r>
    <x v="0"/>
    <x v="0"/>
    <x v="2"/>
    <x v="3"/>
    <s v="國立交通大學"/>
    <s v="資訊科學與工程研究所乙組"/>
    <s v="資訊科學與工程研究所乙組"/>
    <m/>
  </r>
  <r>
    <x v="0"/>
    <x v="0"/>
    <x v="2"/>
    <x v="3"/>
    <s v="國立交通大學"/>
    <s v="電機產業研發菁英學程"/>
    <s v="電機產業研發菁英學程"/>
    <m/>
  </r>
  <r>
    <x v="0"/>
    <x v="0"/>
    <x v="2"/>
    <x v="3"/>
    <s v="國立成功大學"/>
    <s v="奈米積體電路工程博士學位學程"/>
    <s v="奈米積體電路工程博士學位學程"/>
    <m/>
  </r>
  <r>
    <x v="1"/>
    <x v="0"/>
    <x v="2"/>
    <x v="3"/>
    <s v="亞洲大學"/>
    <s v="健康產業管理產學菁英博士學位"/>
    <s v="健康產業管理產學菁英博士學位"/>
    <m/>
  </r>
  <r>
    <x v="1"/>
    <x v="0"/>
    <x v="2"/>
    <x v="3"/>
    <s v="亞洲大學"/>
    <s v="創新產業博士學位學程"/>
    <s v="創新產業博士學位學程"/>
    <m/>
  </r>
  <r>
    <x v="1"/>
    <x v="0"/>
    <x v="2"/>
    <x v="3"/>
    <s v="逢甲大學"/>
    <s v="智慧聯網產業博士學位學程"/>
    <s v="智慧聯網產業博士學位學程"/>
    <m/>
  </r>
  <r>
    <x v="0"/>
    <x v="1"/>
    <x v="2"/>
    <x v="3"/>
    <s v="國立臺北科技大學"/>
    <s v="虛擬實境與擴增實境技術內容研發博士學位學程"/>
    <s v="虛擬實境與擴增實境技術內容研發博士學位學程"/>
    <m/>
  </r>
  <r>
    <x v="0"/>
    <x v="0"/>
    <x v="2"/>
    <x v="3"/>
    <s v="國立臺灣大學"/>
    <s v="資通訊科技菁英專業學程"/>
    <s v="資通訊科技菁英專業學程"/>
    <m/>
  </r>
  <r>
    <x v="0"/>
    <x v="1"/>
    <x v="2"/>
    <x v="3"/>
    <s v="國立臺灣科技大學"/>
    <s v="電力電子研發菁英學程"/>
    <s v="電力電子研發菁英學程"/>
    <m/>
  </r>
  <r>
    <x v="0"/>
    <x v="0"/>
    <x v="2"/>
    <x v="3"/>
    <s v="國立臺灣師範大學"/>
    <s v="圖資產學菁英博士學位學程"/>
    <s v="圖資產學菁英博士學位學程"/>
    <m/>
  </r>
  <r>
    <x v="0"/>
    <x v="0"/>
    <x v="3"/>
    <x v="0"/>
    <s v="國立中山大學"/>
    <s v="人力資源管理產學菁英博士學位學程"/>
    <s v="人力資源管理產學菁英博士學位學程"/>
    <m/>
  </r>
  <r>
    <x v="0"/>
    <x v="0"/>
    <x v="3"/>
    <x v="0"/>
    <s v="國立中山大學"/>
    <s v="資訊管理產業菁英博士學位學程"/>
    <s v="資訊管理產業菁英博士學位學程"/>
    <m/>
  </r>
  <r>
    <x v="0"/>
    <x v="0"/>
    <x v="3"/>
    <x v="2"/>
    <s v="國立中央大學"/>
    <s v="工學院產學合作培育精英博士學程"/>
    <s v="工學院產學合作培育精英博士學程"/>
    <m/>
  </r>
  <r>
    <x v="0"/>
    <x v="0"/>
    <x v="3"/>
    <x v="3"/>
    <s v="國立中央大學"/>
    <s v="電通資訊與網路學習產學博士學程"/>
    <s v="電通資訊與網路學習產學博士學程"/>
    <m/>
  </r>
  <r>
    <x v="0"/>
    <x v="0"/>
    <x v="3"/>
    <x v="2"/>
    <s v="國立中央大學"/>
    <s v="地球科學產學菁英博士學程"/>
    <s v="地球科學產學菁英博士學程"/>
    <m/>
  </r>
  <r>
    <x v="0"/>
    <x v="0"/>
    <x v="3"/>
    <x v="1"/>
    <s v="國立中央大學"/>
    <s v="生醫理工學院產學菁英博士學程"/>
    <s v="生醫理工學院產學菁英博士學程"/>
    <m/>
  </r>
  <r>
    <x v="0"/>
    <x v="0"/>
    <x v="3"/>
    <x v="2"/>
    <s v="國立中央大學"/>
    <s v="理學院產學合作培育研發菁英博士學程"/>
    <s v="理學院產學合作培育研發菁英博士學程"/>
    <m/>
  </r>
  <r>
    <x v="0"/>
    <x v="0"/>
    <x v="3"/>
    <x v="3"/>
    <s v="國立中央大學"/>
    <s v="乙太網路傳輸之數位基頻晶片設計"/>
    <s v="乙太網路傳輸之數位基頻晶片設計"/>
    <m/>
  </r>
  <r>
    <x v="0"/>
    <x v="0"/>
    <x v="3"/>
    <x v="2"/>
    <s v="國立中正大學"/>
    <s v="前瞻製造系統博士學位學程"/>
    <s v="前瞻製造系統博士學位學程"/>
    <m/>
  </r>
  <r>
    <x v="1"/>
    <x v="0"/>
    <x v="3"/>
    <x v="2"/>
    <s v="中原大學"/>
    <s v="智慧機械產業菁英博士學位學程"/>
    <s v="智慧機械產業菁英博士學位學程"/>
    <m/>
  </r>
  <r>
    <x v="1"/>
    <x v="0"/>
    <x v="3"/>
    <x v="1"/>
    <s v="中國醫藥大學"/>
    <s v="生物科技產業博士學位學程"/>
    <s v="生物科技產業博士學位學程"/>
    <m/>
  </r>
  <r>
    <x v="1"/>
    <x v="0"/>
    <x v="3"/>
    <x v="1"/>
    <s v="中國醫藥大學"/>
    <s v="生技製藥產業博士學位學程"/>
    <s v="生技製藥產業博士學位學程"/>
    <m/>
  </r>
  <r>
    <x v="1"/>
    <x v="0"/>
    <x v="3"/>
    <x v="1"/>
    <s v="中國醫藥大學"/>
    <s v="醫學工程與復健科技產業博士學位學程"/>
    <s v="醫學工程與復健科技產業博士學位學程"/>
    <m/>
  </r>
  <r>
    <x v="1"/>
    <x v="0"/>
    <x v="3"/>
    <x v="1"/>
    <s v="中國醫藥大學"/>
    <s v="健康科技產業博士學位學程"/>
    <s v="健康科技產業博士學位學程"/>
    <m/>
  </r>
  <r>
    <x v="1"/>
    <x v="0"/>
    <x v="3"/>
    <x v="1"/>
    <s v="中國醫藥大學"/>
    <s v="生醫科技產業博士學位學程"/>
    <s v="生醫科技產業博士學位學程"/>
    <m/>
  </r>
  <r>
    <x v="0"/>
    <x v="0"/>
    <x v="3"/>
    <x v="0"/>
    <s v="國立中興大學"/>
    <s v="大數據產學研發菁英博士學位學程"/>
    <s v="大數據產學研發菁英博士學位學程"/>
    <m/>
  </r>
  <r>
    <x v="0"/>
    <x v="0"/>
    <x v="3"/>
    <x v="3"/>
    <s v="國立交通大學"/>
    <s v="電機產業研發精英學程"/>
    <s v="電機產業研發精英學程"/>
    <m/>
  </r>
  <r>
    <x v="0"/>
    <x v="0"/>
    <x v="3"/>
    <x v="3"/>
    <s v="國立交通大學"/>
    <s v="資訊科學與工程研究所乙組"/>
    <s v="資訊科學與工程研究所乙組"/>
    <m/>
  </r>
  <r>
    <x v="0"/>
    <x v="0"/>
    <x v="3"/>
    <x v="3"/>
    <s v="國立交通大學"/>
    <s v="尖端半導體技術精英博士學位學程"/>
    <s v="尖端半導體技術精英博士學位學程"/>
    <m/>
  </r>
  <r>
    <x v="0"/>
    <x v="0"/>
    <x v="3"/>
    <x v="1"/>
    <s v="國立交通大學"/>
    <s v="生技產業研發精英學程"/>
    <s v="生技產業研發精英學程"/>
    <m/>
  </r>
  <r>
    <x v="0"/>
    <x v="0"/>
    <x v="3"/>
    <x v="2"/>
    <s v="國立交通大學"/>
    <s v="水資源產業研發精英博士學位學程"/>
    <s v="水資源產業研發精英博士學位學程"/>
    <m/>
  </r>
  <r>
    <x v="0"/>
    <x v="0"/>
    <x v="3"/>
    <x v="3"/>
    <s v="國立交通大學"/>
    <s v="光電科技研發菁英博士學位學程"/>
    <s v="光電科技研發菁英博士學位學程"/>
    <m/>
  </r>
  <r>
    <x v="0"/>
    <x v="0"/>
    <x v="3"/>
    <x v="3"/>
    <s v="國立交通大學"/>
    <s v="三維通信網路技術及其在智慧校院之應用"/>
    <s v="三維通信網路技術及其在智慧校院之應用"/>
    <m/>
  </r>
  <r>
    <x v="0"/>
    <x v="0"/>
    <x v="3"/>
    <x v="3"/>
    <s v="國立交通大學"/>
    <s v="4G基地臺使用功率模組商品化與事業化開發計畫"/>
    <s v="4G基地臺使用功率模組商品化與事業化開發計畫"/>
    <m/>
  </r>
  <r>
    <x v="0"/>
    <x v="0"/>
    <x v="3"/>
    <x v="3"/>
    <s v="國立成功大學"/>
    <s v="奈米積體電路工程博士學位學程"/>
    <s v="奈米積體電路工程博士學位學程"/>
    <m/>
  </r>
  <r>
    <x v="1"/>
    <x v="0"/>
    <x v="3"/>
    <x v="3"/>
    <s v="亞洲大學"/>
    <s v="創新產業博士學位學程"/>
    <s v="創新產業博士學位學程"/>
    <m/>
  </r>
  <r>
    <x v="1"/>
    <x v="0"/>
    <x v="3"/>
    <x v="0"/>
    <s v="亞洲大學"/>
    <s v="智慧健康先進管理技術博士學位學程"/>
    <s v="智慧健康先進管理技術博士學位學程"/>
    <m/>
  </r>
  <r>
    <x v="1"/>
    <x v="0"/>
    <x v="3"/>
    <x v="1"/>
    <s v="亞洲大學"/>
    <s v="醫材科技產業菁英博士學位學程"/>
    <s v="醫材科技產業菁英博士學位學程"/>
    <m/>
  </r>
  <r>
    <x v="0"/>
    <x v="1"/>
    <x v="3"/>
    <x v="2"/>
    <s v="國立虎尾科技大學"/>
    <s v="智慧機械與製造產學博士學位學程"/>
    <s v="智慧機械與製造產學博士學位學程"/>
    <m/>
  </r>
  <r>
    <x v="0"/>
    <x v="1"/>
    <x v="3"/>
    <x v="2"/>
    <s v="國立虎尾科技大學"/>
    <s v="工具機產學研智慧製造技術價值創造與落實應用計畫"/>
    <s v="工具機產學研智慧製造技術價值創造與落實應用計畫"/>
    <m/>
  </r>
  <r>
    <x v="1"/>
    <x v="0"/>
    <x v="3"/>
    <x v="1"/>
    <s v="長庚大學"/>
    <s v="生物科技產業博士學位學程"/>
    <s v="生物科技產業博士學位學程"/>
    <m/>
  </r>
  <r>
    <x v="1"/>
    <x v="0"/>
    <x v="3"/>
    <x v="3"/>
    <s v="逢甲大學"/>
    <s v="智慧聯網產業博士學位學程"/>
    <s v="智慧聯網產業博士學位學程"/>
    <m/>
  </r>
  <r>
    <x v="1"/>
    <x v="0"/>
    <x v="3"/>
    <x v="1"/>
    <s v="高雄醫學大學"/>
    <s v="醫療器材產業研發博士學位學程"/>
    <s v="醫療器材產業研發博士學位學程"/>
    <m/>
  </r>
  <r>
    <x v="1"/>
    <x v="0"/>
    <x v="3"/>
    <x v="2"/>
    <s v="淡江大學"/>
    <s v="工學院機器人博士學位學程"/>
    <s v="工學院機器人博士學位學程"/>
    <m/>
  </r>
  <r>
    <x v="0"/>
    <x v="0"/>
    <x v="3"/>
    <x v="1"/>
    <s v="國立清華大學"/>
    <s v="生技產業博士學位學程"/>
    <s v="生技產業博士學位學程"/>
    <m/>
  </r>
  <r>
    <x v="0"/>
    <x v="0"/>
    <x v="3"/>
    <x v="2"/>
    <s v="國立清華大學"/>
    <s v="前瞻功能材料產業博士學位學程"/>
    <s v="前瞻功能材料產業博士學位學程"/>
    <m/>
  </r>
  <r>
    <x v="0"/>
    <x v="0"/>
    <x v="3"/>
    <x v="1"/>
    <s v="國立清華大學"/>
    <s v="生醫工程產業博士學位學程"/>
    <s v="生醫工程產業博士學位學程"/>
    <m/>
  </r>
  <r>
    <x v="0"/>
    <x v="0"/>
    <x v="3"/>
    <x v="1"/>
    <s v="國立陽明大學"/>
    <s v="生物醫學暨工程科技產業博士學位學程"/>
    <s v="生物醫學暨工程科技產業博士學位學程"/>
    <m/>
  </r>
  <r>
    <x v="0"/>
    <x v="0"/>
    <x v="3"/>
    <x v="1"/>
    <s v="國立陽明大學"/>
    <s v="生技醫療產業博士學位學程"/>
    <s v="生技醫療產業博士學位學程"/>
    <m/>
  </r>
  <r>
    <x v="0"/>
    <x v="1"/>
    <x v="3"/>
    <x v="2"/>
    <s v="國立雲林科技大學"/>
    <s v="橡膠及材料產業組博士班"/>
    <s v="橡膠及材料產業組博士班"/>
    <m/>
  </r>
  <r>
    <x v="0"/>
    <x v="1"/>
    <x v="3"/>
    <x v="3"/>
    <s v="國立勤益科技大學"/>
    <s v="前瞻電資科技產業博士學位學程"/>
    <s v="前瞻電資科技產業博士學位學程"/>
    <m/>
  </r>
  <r>
    <x v="0"/>
    <x v="1"/>
    <x v="3"/>
    <x v="2"/>
    <s v="國立勤益科技大學"/>
    <s v="智慧機械與智慧製造產業博士學位學程"/>
    <s v="智慧機械與智慧製造產業博士學位學程"/>
    <m/>
  </r>
  <r>
    <x v="0"/>
    <x v="0"/>
    <x v="3"/>
    <x v="0"/>
    <s v="國立暨南國際大學"/>
    <s v="國際文教管理人才學位學程"/>
    <s v="國際文教管理人才學位學程"/>
    <m/>
  </r>
  <r>
    <x v="0"/>
    <x v="0"/>
    <x v="3"/>
    <x v="0"/>
    <s v="國立暨南國際大學"/>
    <s v="新興產業策略與發展博士學位學程觀光創新組"/>
    <s v="新興產業策略與發展博士學位學程觀光創新組"/>
    <m/>
  </r>
  <r>
    <x v="0"/>
    <x v="1"/>
    <x v="3"/>
    <x v="2"/>
    <s v="國立臺北科技大學"/>
    <s v="機電科技學程"/>
    <s v="機電科技學程"/>
    <m/>
  </r>
  <r>
    <x v="1"/>
    <x v="0"/>
    <x v="3"/>
    <x v="1"/>
    <s v="臺北醫學大學"/>
    <s v="生技醫療產業研發博士學位學程"/>
    <s v="生技醫療產業研發博士學位學程"/>
    <m/>
  </r>
  <r>
    <x v="0"/>
    <x v="0"/>
    <x v="3"/>
    <x v="3"/>
    <s v="國立臺灣大學"/>
    <s v="電信工程學研究所產學研發博士班"/>
    <s v="電信工程學研究所產學研發博士班"/>
    <m/>
  </r>
  <r>
    <x v="0"/>
    <x v="0"/>
    <x v="3"/>
    <x v="2"/>
    <s v="國立臺灣大學"/>
    <s v="綠色永續材料與精密元件學程"/>
    <s v="綠色永續材料與精密元件學程"/>
    <m/>
  </r>
  <r>
    <x v="0"/>
    <x v="0"/>
    <x v="3"/>
    <x v="1"/>
    <s v="國立臺灣大學"/>
    <s v="藥物科技博士學位學程"/>
    <s v="藥物科技博士學位學程"/>
    <m/>
  </r>
  <r>
    <x v="1"/>
    <x v="0"/>
    <x v="3"/>
    <x v="1"/>
    <s v="輔仁大學"/>
    <s v="生技醫藥博士學位學程"/>
    <s v="生技醫藥博士學位學程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C1B7B1-2F0D-40E4-9DD2-D2D4AA887F60}" name="樞紐分析表1" cacheId="5" applyNumberFormats="0" applyBorderFormats="0" applyFontFormats="0" applyPatternFormats="0" applyAlignmentFormats="0" applyWidthHeightFormats="1" dataCaption="數值" updatedVersion="6" minRefreshableVersion="3" useAutoFormatting="1" itemPrintTitles="1" createdVersion="6" indent="0" outline="1" outlineData="1" multipleFieldFilters="0">
  <location ref="A3:N16" firstHeaderRow="1" firstDataRow="3" firstDataCol="1"/>
  <pivotFields count="8">
    <pivotField axis="axisRow" showAll="0">
      <items count="3">
        <item x="0"/>
        <item x="1"/>
        <item t="default"/>
      </items>
    </pivotField>
    <pivotField axis="axisCol" showAll="0">
      <items count="3">
        <item x="0"/>
        <item x="1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  <pivotField showAll="0"/>
  </pivotFields>
  <rowFields count="2">
    <field x="0"/>
    <field x="3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2">
    <field x="2"/>
    <field x="1"/>
  </colFields>
  <colItems count="13">
    <i>
      <x/>
      <x/>
    </i>
    <i r="1">
      <x v="1"/>
    </i>
    <i t="default">
      <x/>
    </i>
    <i>
      <x v="1"/>
      <x/>
    </i>
    <i r="1">
      <x v="1"/>
    </i>
    <i t="default">
      <x v="1"/>
    </i>
    <i>
      <x v="2"/>
      <x/>
    </i>
    <i r="1">
      <x v="1"/>
    </i>
    <i t="default">
      <x v="2"/>
    </i>
    <i>
      <x v="3"/>
      <x/>
    </i>
    <i r="1">
      <x v="1"/>
    </i>
    <i t="default">
      <x v="3"/>
    </i>
    <i t="grand">
      <x/>
    </i>
  </colItems>
  <dataFields count="1">
    <dataField name="計數 - 學程名稱(研發微調)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16"/>
  <sheetViews>
    <sheetView tabSelected="1" workbookViewId="0">
      <pane xSplit="7" ySplit="10" topLeftCell="H11" activePane="bottomRight" state="frozen"/>
      <selection pane="topRight" activeCell="H1" sqref="H1"/>
      <selection pane="bottomLeft" activeCell="A11" sqref="A11"/>
      <selection pane="bottomRight" activeCell="P24" sqref="P24"/>
    </sheetView>
  </sheetViews>
  <sheetFormatPr defaultRowHeight="13.2"/>
  <cols>
    <col min="1" max="1" width="25.88671875" bestFit="1" customWidth="1"/>
    <col min="2" max="2" width="9.77734375" customWidth="1"/>
    <col min="3" max="3" width="5.5546875" customWidth="1"/>
    <col min="4" max="4" width="9" customWidth="1"/>
    <col min="5" max="5" width="6.44140625" customWidth="1"/>
    <col min="6" max="6" width="5.5546875" customWidth="1"/>
    <col min="7" max="7" width="9" bestFit="1" customWidth="1"/>
    <col min="8" max="8" width="6.44140625" customWidth="1"/>
    <col min="9" max="9" width="5.5546875" customWidth="1"/>
    <col min="10" max="10" width="9" bestFit="1" customWidth="1"/>
    <col min="11" max="11" width="6.44140625" bestFit="1" customWidth="1"/>
    <col min="12" max="12" width="5.5546875" bestFit="1" customWidth="1"/>
    <col min="13" max="13" width="9" bestFit="1" customWidth="1"/>
    <col min="14" max="14" width="5.5546875" bestFit="1" customWidth="1"/>
  </cols>
  <sheetData>
    <row r="3" spans="1:14">
      <c r="A3" s="28" t="s">
        <v>216</v>
      </c>
      <c r="B3" s="28" t="s">
        <v>144</v>
      </c>
    </row>
    <row r="4" spans="1:14">
      <c r="B4">
        <v>103</v>
      </c>
      <c r="D4" t="s">
        <v>145</v>
      </c>
      <c r="E4">
        <v>104</v>
      </c>
      <c r="G4" t="s">
        <v>146</v>
      </c>
      <c r="H4">
        <v>105</v>
      </c>
      <c r="J4" t="s">
        <v>147</v>
      </c>
      <c r="K4">
        <v>108</v>
      </c>
      <c r="M4" t="s">
        <v>215</v>
      </c>
      <c r="N4" t="s">
        <v>143</v>
      </c>
    </row>
    <row r="5" spans="1:14">
      <c r="A5" s="28" t="s">
        <v>142</v>
      </c>
      <c r="B5" t="s">
        <v>67</v>
      </c>
      <c r="C5" t="s">
        <v>148</v>
      </c>
      <c r="E5" t="s">
        <v>67</v>
      </c>
      <c r="F5" t="s">
        <v>148</v>
      </c>
      <c r="H5" t="s">
        <v>67</v>
      </c>
      <c r="I5" t="s">
        <v>148</v>
      </c>
      <c r="K5" t="s">
        <v>67</v>
      </c>
      <c r="L5" t="s">
        <v>148</v>
      </c>
    </row>
    <row r="6" spans="1:14">
      <c r="A6" t="s">
        <v>63</v>
      </c>
      <c r="B6" s="30">
        <v>11</v>
      </c>
      <c r="C6" s="30">
        <v>2</v>
      </c>
      <c r="D6" s="30">
        <v>13</v>
      </c>
      <c r="E6" s="30">
        <v>14</v>
      </c>
      <c r="F6" s="30">
        <v>2</v>
      </c>
      <c r="G6" s="30">
        <v>16</v>
      </c>
      <c r="H6" s="30">
        <v>27</v>
      </c>
      <c r="I6" s="30">
        <v>4</v>
      </c>
      <c r="J6" s="30">
        <v>31</v>
      </c>
      <c r="K6" s="30">
        <v>29</v>
      </c>
      <c r="L6" s="30">
        <v>6</v>
      </c>
      <c r="M6" s="30">
        <v>35</v>
      </c>
      <c r="N6" s="30">
        <v>95</v>
      </c>
    </row>
    <row r="7" spans="1:14">
      <c r="A7" s="29" t="s">
        <v>84</v>
      </c>
      <c r="B7" s="30">
        <v>1</v>
      </c>
      <c r="C7" s="30"/>
      <c r="D7" s="30">
        <v>1</v>
      </c>
      <c r="E7" s="30">
        <v>4</v>
      </c>
      <c r="F7" s="30"/>
      <c r="G7" s="30">
        <v>4</v>
      </c>
      <c r="H7" s="30">
        <v>4</v>
      </c>
      <c r="I7" s="30"/>
      <c r="J7" s="30">
        <v>4</v>
      </c>
      <c r="K7" s="30">
        <v>5</v>
      </c>
      <c r="L7" s="30"/>
      <c r="M7" s="30">
        <v>5</v>
      </c>
      <c r="N7" s="30">
        <v>14</v>
      </c>
    </row>
    <row r="8" spans="1:14">
      <c r="A8" s="29" t="s">
        <v>72</v>
      </c>
      <c r="B8" s="30">
        <v>2</v>
      </c>
      <c r="C8" s="30"/>
      <c r="D8" s="30">
        <v>2</v>
      </c>
      <c r="E8" s="30">
        <v>3</v>
      </c>
      <c r="F8" s="30"/>
      <c r="G8" s="30">
        <v>3</v>
      </c>
      <c r="H8" s="30">
        <v>6</v>
      </c>
      <c r="I8" s="30"/>
      <c r="J8" s="30">
        <v>6</v>
      </c>
      <c r="K8" s="30">
        <v>7</v>
      </c>
      <c r="L8" s="30"/>
      <c r="M8" s="30">
        <v>7</v>
      </c>
      <c r="N8" s="30">
        <v>18</v>
      </c>
    </row>
    <row r="9" spans="1:14">
      <c r="A9" s="29" t="s">
        <v>91</v>
      </c>
      <c r="B9" s="30">
        <v>5</v>
      </c>
      <c r="C9" s="30">
        <v>1</v>
      </c>
      <c r="D9" s="30">
        <v>6</v>
      </c>
      <c r="E9" s="30">
        <v>3</v>
      </c>
      <c r="F9" s="30">
        <v>1</v>
      </c>
      <c r="G9" s="30">
        <v>4</v>
      </c>
      <c r="H9" s="30">
        <v>10</v>
      </c>
      <c r="I9" s="30">
        <v>2</v>
      </c>
      <c r="J9" s="30">
        <v>12</v>
      </c>
      <c r="K9" s="30">
        <v>7</v>
      </c>
      <c r="L9" s="30">
        <v>5</v>
      </c>
      <c r="M9" s="30">
        <v>12</v>
      </c>
      <c r="N9" s="30">
        <v>34</v>
      </c>
    </row>
    <row r="10" spans="1:14">
      <c r="A10" s="29" t="s">
        <v>80</v>
      </c>
      <c r="B10" s="30">
        <v>3</v>
      </c>
      <c r="C10" s="30">
        <v>1</v>
      </c>
      <c r="D10" s="30">
        <v>4</v>
      </c>
      <c r="E10" s="30">
        <v>4</v>
      </c>
      <c r="F10" s="30">
        <v>1</v>
      </c>
      <c r="G10" s="30">
        <v>5</v>
      </c>
      <c r="H10" s="30">
        <v>7</v>
      </c>
      <c r="I10" s="30">
        <v>2</v>
      </c>
      <c r="J10" s="30">
        <v>9</v>
      </c>
      <c r="K10" s="30">
        <v>10</v>
      </c>
      <c r="L10" s="30">
        <v>1</v>
      </c>
      <c r="M10" s="30">
        <v>11</v>
      </c>
      <c r="N10" s="30">
        <v>29</v>
      </c>
    </row>
    <row r="11" spans="1:14">
      <c r="A11" t="s">
        <v>65</v>
      </c>
      <c r="B11" s="30">
        <v>5</v>
      </c>
      <c r="C11" s="30"/>
      <c r="D11" s="30">
        <v>5</v>
      </c>
      <c r="E11" s="30">
        <v>8</v>
      </c>
      <c r="F11" s="30"/>
      <c r="G11" s="30">
        <v>8</v>
      </c>
      <c r="H11" s="30">
        <v>14</v>
      </c>
      <c r="I11" s="30"/>
      <c r="J11" s="30">
        <v>14</v>
      </c>
      <c r="K11" s="30">
        <v>15</v>
      </c>
      <c r="L11" s="30"/>
      <c r="M11" s="30">
        <v>15</v>
      </c>
      <c r="N11" s="30">
        <v>42</v>
      </c>
    </row>
    <row r="12" spans="1:14">
      <c r="A12" s="29" t="s">
        <v>84</v>
      </c>
      <c r="B12" s="30">
        <v>1</v>
      </c>
      <c r="C12" s="30"/>
      <c r="D12" s="30">
        <v>1</v>
      </c>
      <c r="E12" s="30">
        <v>1</v>
      </c>
      <c r="F12" s="30"/>
      <c r="G12" s="30">
        <v>1</v>
      </c>
      <c r="H12" s="30">
        <v>2</v>
      </c>
      <c r="I12" s="30"/>
      <c r="J12" s="30">
        <v>2</v>
      </c>
      <c r="K12" s="30">
        <v>1</v>
      </c>
      <c r="L12" s="30"/>
      <c r="M12" s="30">
        <v>1</v>
      </c>
      <c r="N12" s="30">
        <v>5</v>
      </c>
    </row>
    <row r="13" spans="1:14">
      <c r="A13" s="29" t="s">
        <v>72</v>
      </c>
      <c r="B13" s="30">
        <v>3</v>
      </c>
      <c r="C13" s="30"/>
      <c r="D13" s="30">
        <v>3</v>
      </c>
      <c r="E13" s="30">
        <v>5</v>
      </c>
      <c r="F13" s="30"/>
      <c r="G13" s="30">
        <v>5</v>
      </c>
      <c r="H13" s="30">
        <v>8</v>
      </c>
      <c r="I13" s="30"/>
      <c r="J13" s="30">
        <v>8</v>
      </c>
      <c r="K13" s="30">
        <v>10</v>
      </c>
      <c r="L13" s="30"/>
      <c r="M13" s="30">
        <v>10</v>
      </c>
      <c r="N13" s="30">
        <v>26</v>
      </c>
    </row>
    <row r="14" spans="1:14">
      <c r="A14" s="29" t="s">
        <v>91</v>
      </c>
      <c r="B14" s="30"/>
      <c r="C14" s="30"/>
      <c r="D14" s="30"/>
      <c r="E14" s="30">
        <v>2</v>
      </c>
      <c r="F14" s="30"/>
      <c r="G14" s="30">
        <v>2</v>
      </c>
      <c r="H14" s="30">
        <v>1</v>
      </c>
      <c r="I14" s="30"/>
      <c r="J14" s="30">
        <v>1</v>
      </c>
      <c r="K14" s="30">
        <v>2</v>
      </c>
      <c r="L14" s="30"/>
      <c r="M14" s="30">
        <v>2</v>
      </c>
      <c r="N14" s="30">
        <v>5</v>
      </c>
    </row>
    <row r="15" spans="1:14">
      <c r="A15" s="29" t="s">
        <v>80</v>
      </c>
      <c r="B15" s="30">
        <v>1</v>
      </c>
      <c r="C15" s="30"/>
      <c r="D15" s="30">
        <v>1</v>
      </c>
      <c r="E15" s="30"/>
      <c r="F15" s="30"/>
      <c r="G15" s="30"/>
      <c r="H15" s="30">
        <v>3</v>
      </c>
      <c r="I15" s="30"/>
      <c r="J15" s="30">
        <v>3</v>
      </c>
      <c r="K15" s="30">
        <v>2</v>
      </c>
      <c r="L15" s="30"/>
      <c r="M15" s="30">
        <v>2</v>
      </c>
      <c r="N15" s="30">
        <v>6</v>
      </c>
    </row>
    <row r="16" spans="1:14">
      <c r="A16" t="s">
        <v>143</v>
      </c>
      <c r="B16" s="30">
        <v>16</v>
      </c>
      <c r="C16" s="30">
        <v>2</v>
      </c>
      <c r="D16" s="30">
        <v>18</v>
      </c>
      <c r="E16" s="30">
        <v>22</v>
      </c>
      <c r="F16" s="30">
        <v>2</v>
      </c>
      <c r="G16" s="30">
        <v>24</v>
      </c>
      <c r="H16" s="30">
        <v>41</v>
      </c>
      <c r="I16" s="30">
        <v>4</v>
      </c>
      <c r="J16" s="30">
        <v>45</v>
      </c>
      <c r="K16" s="30">
        <v>44</v>
      </c>
      <c r="L16" s="30">
        <v>6</v>
      </c>
      <c r="M16" s="30">
        <v>50</v>
      </c>
      <c r="N16" s="30">
        <v>137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38"/>
  <sheetViews>
    <sheetView topLeftCell="I1" workbookViewId="0">
      <selection activeCell="R86" sqref="R86"/>
    </sheetView>
  </sheetViews>
  <sheetFormatPr defaultRowHeight="19.8"/>
  <cols>
    <col min="1" max="1" width="8.88671875" style="18"/>
    <col min="2" max="3" width="8.88671875" style="20"/>
    <col min="4" max="4" width="13" style="14" customWidth="1"/>
    <col min="5" max="5" width="15.109375" style="14" customWidth="1"/>
    <col min="6" max="6" width="27.88671875" style="14" customWidth="1"/>
    <col min="7" max="8" width="72.21875" style="15" customWidth="1"/>
    <col min="9" max="9" width="8.21875" style="4" customWidth="1"/>
    <col min="10" max="10" width="8.88671875" style="20"/>
    <col min="13" max="13" width="9.109375" style="21" bestFit="1" customWidth="1"/>
    <col min="14" max="14" width="17.33203125" style="21" bestFit="1" customWidth="1"/>
    <col min="15" max="15" width="44.21875" style="21" bestFit="1" customWidth="1"/>
    <col min="16" max="16" width="7" style="26" customWidth="1"/>
    <col min="17" max="19" width="8.88671875" style="21"/>
    <col min="20" max="20" width="9.33203125" style="21" bestFit="1" customWidth="1"/>
  </cols>
  <sheetData>
    <row r="1" spans="1:21" s="5" customFormat="1" ht="27.6">
      <c r="A1" s="16"/>
      <c r="B1" s="17" t="s">
        <v>0</v>
      </c>
      <c r="C1" s="17" t="s">
        <v>1</v>
      </c>
      <c r="D1" s="6" t="s">
        <v>139</v>
      </c>
      <c r="E1" s="6" t="s">
        <v>69</v>
      </c>
      <c r="F1" s="6" t="s">
        <v>70</v>
      </c>
      <c r="G1" s="6" t="s">
        <v>179</v>
      </c>
      <c r="H1" s="6" t="s">
        <v>181</v>
      </c>
      <c r="I1" s="2" t="s">
        <v>2</v>
      </c>
      <c r="J1" s="17" t="s">
        <v>140</v>
      </c>
      <c r="M1" s="22" t="s">
        <v>69</v>
      </c>
      <c r="N1" s="22" t="s">
        <v>70</v>
      </c>
      <c r="O1" s="22" t="s">
        <v>71</v>
      </c>
      <c r="P1" s="25" t="s">
        <v>141</v>
      </c>
      <c r="Q1" s="24">
        <v>103</v>
      </c>
      <c r="R1" s="24">
        <v>104</v>
      </c>
      <c r="S1" s="24">
        <v>105</v>
      </c>
      <c r="T1" s="24">
        <v>108</v>
      </c>
    </row>
    <row r="2" spans="1:21">
      <c r="A2" s="18">
        <v>1</v>
      </c>
      <c r="B2" s="17" t="s">
        <v>64</v>
      </c>
      <c r="C2" s="17" t="s">
        <v>68</v>
      </c>
      <c r="D2" s="7">
        <v>103</v>
      </c>
      <c r="E2" s="8" t="s">
        <v>84</v>
      </c>
      <c r="F2" s="8" t="s">
        <v>62</v>
      </c>
      <c r="G2" s="9" t="s">
        <v>117</v>
      </c>
      <c r="H2" s="38" t="str">
        <f>G2</f>
        <v>國際文教管理人才學位學程</v>
      </c>
      <c r="I2" s="2">
        <v>2</v>
      </c>
      <c r="J2" s="17">
        <f t="shared" ref="J2:J33" si="0">COUNTIFS($F:$F,$F2,$G:$G,$G2)</f>
        <v>3</v>
      </c>
      <c r="M2" s="56" t="s">
        <v>91</v>
      </c>
      <c r="N2" s="22" t="s">
        <v>153</v>
      </c>
      <c r="O2" s="22" t="s">
        <v>154</v>
      </c>
      <c r="P2" s="25">
        <f>SUM(Q2:T2)</f>
        <v>1</v>
      </c>
      <c r="Q2" s="24" t="str">
        <f>IF(COUNTIFS($D:$D,Q$1,$F:$F,$N2,$H:$H,$O2)=0,"",COUNTIFS($D:$D,Q$1,$F:$F,$N2,$H:$H,$O2))</f>
        <v/>
      </c>
      <c r="R2" s="24" t="str">
        <f>IF(COUNTIFS($D:$D,R$1,$F:$F,$N2,$H:$H,$O2)=0,"",COUNTIFS($D:$D,R$1,$F:$F,$N2,$H:$H,$O2))</f>
        <v/>
      </c>
      <c r="S2" s="24" t="str">
        <f>IF(COUNTIFS($D:$D,S$1,$F:$F,$N2,$H:$H,$O2)=0,"",COUNTIFS($D:$D,S$1,$F:$F,$N2,$H:$H,$O2))</f>
        <v/>
      </c>
      <c r="T2" s="24">
        <f>IF(COUNTIFS($D:$D,T$1,$F:$F,$N2,$H:$H,$O2)=0,"",COUNTIFS($D:$D,T$1,$F:$F,$N2,$H:$H,$O2))</f>
        <v>1</v>
      </c>
      <c r="U2" t="str">
        <f>M2</f>
        <v>理工</v>
      </c>
    </row>
    <row r="3" spans="1:21">
      <c r="A3" s="18">
        <v>2</v>
      </c>
      <c r="B3" s="17" t="s">
        <v>66</v>
      </c>
      <c r="C3" s="17" t="s">
        <v>68</v>
      </c>
      <c r="D3" s="7">
        <v>103</v>
      </c>
      <c r="E3" s="8" t="s">
        <v>84</v>
      </c>
      <c r="F3" s="8" t="s">
        <v>132</v>
      </c>
      <c r="G3" s="9" t="s">
        <v>133</v>
      </c>
      <c r="H3" s="38" t="str">
        <f t="shared" ref="H3:H10" si="1">G3</f>
        <v>產業商學博士學位學程</v>
      </c>
      <c r="I3" s="2">
        <v>2</v>
      </c>
      <c r="J3" s="17">
        <f t="shared" si="0"/>
        <v>2</v>
      </c>
      <c r="M3" s="56" t="s">
        <v>72</v>
      </c>
      <c r="N3" s="22" t="s">
        <v>73</v>
      </c>
      <c r="O3" s="22" t="s">
        <v>155</v>
      </c>
      <c r="P3" s="25">
        <f>SUM(Q3:T3)</f>
        <v>1</v>
      </c>
      <c r="Q3" s="24" t="str">
        <f>IF(COUNTIFS($D:$D,Q$1,$F:$F,$N3,$H:$H,$O3)=0,"",COUNTIFS($D:$D,Q$1,$F:$F,$N3,$H:$H,$O3))</f>
        <v/>
      </c>
      <c r="R3" s="24" t="str">
        <f>IF(COUNTIFS($D:$D,R$1,$F:$F,$N3,$H:$H,$O3)=0,"",COUNTIFS($D:$D,R$1,$F:$F,$N3,$H:$H,$O3))</f>
        <v/>
      </c>
      <c r="S3" s="24" t="str">
        <f>IF(COUNTIFS($D:$D,S$1,$F:$F,$N3,$H:$H,$O3)=0,"",COUNTIFS($D:$D,S$1,$F:$F,$N3,$H:$H,$O3))</f>
        <v/>
      </c>
      <c r="T3" s="24">
        <f>IF(COUNTIFS($D:$D,T$1,$F:$F,$N3,$H:$H,$O3)=0,"",COUNTIFS($D:$D,T$1,$F:$F,$N3,$H:$H,$O3))</f>
        <v>1</v>
      </c>
      <c r="U3" t="str">
        <f>M3</f>
        <v>生物醫療</v>
      </c>
    </row>
    <row r="4" spans="1:21">
      <c r="A4" s="18">
        <v>3</v>
      </c>
      <c r="B4" s="17" t="s">
        <v>66</v>
      </c>
      <c r="C4" s="17" t="s">
        <v>68</v>
      </c>
      <c r="D4" s="7">
        <v>103</v>
      </c>
      <c r="E4" s="8" t="s">
        <v>72</v>
      </c>
      <c r="F4" s="8" t="s">
        <v>73</v>
      </c>
      <c r="G4" s="9" t="s">
        <v>74</v>
      </c>
      <c r="H4" s="38" t="str">
        <f t="shared" si="1"/>
        <v>生技製藥產業菁英博士學位學程</v>
      </c>
      <c r="I4" s="2">
        <v>2</v>
      </c>
      <c r="J4" s="17">
        <f t="shared" si="0"/>
        <v>2</v>
      </c>
      <c r="M4" s="57" t="s">
        <v>72</v>
      </c>
      <c r="N4" s="22" t="s">
        <v>73</v>
      </c>
      <c r="O4" s="22" t="s">
        <v>74</v>
      </c>
      <c r="P4" s="25">
        <f>SUM(Q4:T4)</f>
        <v>1</v>
      </c>
      <c r="Q4" s="24">
        <f>IF(COUNTIFS($D:$D,Q$1,$F:$F,$N4,$H:$H,$O4)=0,"",COUNTIFS($D:$D,Q$1,$F:$F,$N4,$H:$H,$O4))</f>
        <v>1</v>
      </c>
      <c r="R4" s="24" t="str">
        <f>IF(COUNTIFS($D:$D,R$1,$F:$F,$N4,$H:$H,$O4)=0,"",COUNTIFS($D:$D,R$1,$F:$F,$N4,$H:$H,$O4))</f>
        <v/>
      </c>
      <c r="S4" s="24" t="str">
        <f>IF(COUNTIFS($D:$D,S$1,$F:$F,$N4,$H:$H,$O4)=0,"",COUNTIFS($D:$D,S$1,$F:$F,$N4,$H:$H,$O4))</f>
        <v/>
      </c>
      <c r="T4" s="24" t="str">
        <f>IF(COUNTIFS($D:$D,T$1,$F:$F,$N4,$H:$H,$O4)=0,"",COUNTIFS($D:$D,T$1,$F:$F,$N4,$H:$H,$O4))</f>
        <v/>
      </c>
      <c r="U4" t="str">
        <f>M4</f>
        <v>生物醫療</v>
      </c>
    </row>
    <row r="5" spans="1:21">
      <c r="A5" s="18">
        <v>4</v>
      </c>
      <c r="B5" s="17" t="s">
        <v>66</v>
      </c>
      <c r="C5" s="17" t="s">
        <v>68</v>
      </c>
      <c r="D5" s="7">
        <v>103</v>
      </c>
      <c r="E5" s="8" t="s">
        <v>72</v>
      </c>
      <c r="F5" s="8" t="s">
        <v>73</v>
      </c>
      <c r="G5" s="9" t="s">
        <v>75</v>
      </c>
      <c r="H5" s="38" t="str">
        <f t="shared" si="1"/>
        <v>生物科技產業博士學位學程</v>
      </c>
      <c r="I5" s="2">
        <v>3</v>
      </c>
      <c r="J5" s="17">
        <f t="shared" si="0"/>
        <v>3</v>
      </c>
      <c r="M5" s="57" t="s">
        <v>72</v>
      </c>
      <c r="N5" s="22" t="s">
        <v>73</v>
      </c>
      <c r="O5" s="22" t="s">
        <v>75</v>
      </c>
      <c r="P5" s="25">
        <f>SUM(Q5:T5)</f>
        <v>3</v>
      </c>
      <c r="Q5" s="24">
        <f>IF(COUNTIFS($D:$D,Q$1,$F:$F,$N5,$H:$H,$O5)=0,"",COUNTIFS($D:$D,Q$1,$F:$F,$N5,$H:$H,$O5))</f>
        <v>1</v>
      </c>
      <c r="R5" s="24" t="str">
        <f>IF(COUNTIFS($D:$D,R$1,$F:$F,$N5,$H:$H,$O5)=0,"",COUNTIFS($D:$D,R$1,$F:$F,$N5,$H:$H,$O5))</f>
        <v/>
      </c>
      <c r="S5" s="24">
        <f>IF(COUNTIFS($D:$D,S$1,$F:$F,$N5,$H:$H,$O5)=0,"",COUNTIFS($D:$D,S$1,$F:$F,$N5,$H:$H,$O5))</f>
        <v>1</v>
      </c>
      <c r="T5" s="24">
        <f>IF(COUNTIFS($D:$D,T$1,$F:$F,$N5,$H:$H,$O5)=0,"",COUNTIFS($D:$D,T$1,$F:$F,$N5,$H:$H,$O5))</f>
        <v>1</v>
      </c>
      <c r="U5" t="str">
        <f>M5</f>
        <v>生物醫療</v>
      </c>
    </row>
    <row r="6" spans="1:21">
      <c r="A6" s="18">
        <v>5</v>
      </c>
      <c r="B6" s="17" t="s">
        <v>64</v>
      </c>
      <c r="C6" s="17" t="s">
        <v>68</v>
      </c>
      <c r="D6" s="7">
        <v>103</v>
      </c>
      <c r="E6" s="8" t="s">
        <v>72</v>
      </c>
      <c r="F6" s="8" t="s">
        <v>61</v>
      </c>
      <c r="G6" s="45" t="s">
        <v>211</v>
      </c>
      <c r="H6" s="53" t="s">
        <v>212</v>
      </c>
      <c r="I6" s="2">
        <v>10</v>
      </c>
      <c r="J6" s="17">
        <f t="shared" si="0"/>
        <v>1</v>
      </c>
      <c r="M6" s="57" t="s">
        <v>72</v>
      </c>
      <c r="N6" s="22" t="s">
        <v>73</v>
      </c>
      <c r="O6" s="22" t="s">
        <v>76</v>
      </c>
      <c r="P6" s="25">
        <f>SUM(Q6:T6)</f>
        <v>3</v>
      </c>
      <c r="Q6" s="24" t="str">
        <f>IF(COUNTIFS($D:$D,Q$1,$F:$F,$N6,$H:$H,$O6)=0,"",COUNTIFS($D:$D,Q$1,$F:$F,$N6,$H:$H,$O6))</f>
        <v/>
      </c>
      <c r="R6" s="24" t="str">
        <f>IF(COUNTIFS($D:$D,R$1,$F:$F,$N6,$H:$H,$O6)=0,"",COUNTIFS($D:$D,R$1,$F:$F,$N6,$H:$H,$O6))</f>
        <v/>
      </c>
      <c r="S6" s="24">
        <f>IF(COUNTIFS($D:$D,S$1,$F:$F,$N6,$H:$H,$O6)=0,"",COUNTIFS($D:$D,S$1,$F:$F,$N6,$H:$H,$O6))</f>
        <v>2</v>
      </c>
      <c r="T6" s="24">
        <f>IF(COUNTIFS($D:$D,T$1,$F:$F,$N6,$H:$H,$O6)=0,"",COUNTIFS($D:$D,T$1,$F:$F,$N6,$H:$H,$O6))</f>
        <v>1</v>
      </c>
      <c r="U6" t="str">
        <f>M6</f>
        <v>生物醫療</v>
      </c>
    </row>
    <row r="7" spans="1:21">
      <c r="A7" s="18">
        <v>6</v>
      </c>
      <c r="B7" s="17" t="s">
        <v>66</v>
      </c>
      <c r="C7" s="17" t="s">
        <v>68</v>
      </c>
      <c r="D7" s="7">
        <v>103</v>
      </c>
      <c r="E7" s="8" t="s">
        <v>72</v>
      </c>
      <c r="F7" s="8" t="s">
        <v>135</v>
      </c>
      <c r="G7" s="9" t="s">
        <v>136</v>
      </c>
      <c r="H7" s="38" t="str">
        <f t="shared" si="1"/>
        <v>生技醫療產業研發博士學位學程</v>
      </c>
      <c r="I7" s="2">
        <v>10</v>
      </c>
      <c r="J7" s="17">
        <f t="shared" si="0"/>
        <v>3</v>
      </c>
      <c r="M7" s="57" t="s">
        <v>72</v>
      </c>
      <c r="N7" s="22" t="s">
        <v>73</v>
      </c>
      <c r="O7" s="22" t="s">
        <v>77</v>
      </c>
      <c r="P7" s="25">
        <f>SUM(Q7:T7)</f>
        <v>3</v>
      </c>
      <c r="Q7" s="24" t="str">
        <f>IF(COUNTIFS($D:$D,Q$1,$F:$F,$N7,$H:$H,$O7)=0,"",COUNTIFS($D:$D,Q$1,$F:$F,$N7,$H:$H,$O7))</f>
        <v/>
      </c>
      <c r="R7" s="24">
        <f>IF(COUNTIFS($D:$D,R$1,$F:$F,$N7,$H:$H,$O7)=0,"",COUNTIFS($D:$D,R$1,$F:$F,$N7,$H:$H,$O7))</f>
        <v>1</v>
      </c>
      <c r="S7" s="24">
        <f>IF(COUNTIFS($D:$D,S$1,$F:$F,$N7,$H:$H,$O7)=0,"",COUNTIFS($D:$D,S$1,$F:$F,$N7,$H:$H,$O7))</f>
        <v>1</v>
      </c>
      <c r="T7" s="24">
        <f>IF(COUNTIFS($D:$D,T$1,$F:$F,$N7,$H:$H,$O7)=0,"",COUNTIFS($D:$D,T$1,$F:$F,$N7,$H:$H,$O7))</f>
        <v>1</v>
      </c>
      <c r="U7" t="str">
        <f>M7</f>
        <v>生物醫療</v>
      </c>
    </row>
    <row r="8" spans="1:21">
      <c r="A8" s="18">
        <v>7</v>
      </c>
      <c r="B8" s="17" t="s">
        <v>64</v>
      </c>
      <c r="C8" s="17" t="s">
        <v>68</v>
      </c>
      <c r="D8" s="7">
        <v>103</v>
      </c>
      <c r="E8" s="8" t="s">
        <v>72</v>
      </c>
      <c r="F8" s="8" t="s">
        <v>60</v>
      </c>
      <c r="G8" s="9" t="s">
        <v>100</v>
      </c>
      <c r="H8" s="38" t="str">
        <f t="shared" si="1"/>
        <v>生物科技產學合作學程</v>
      </c>
      <c r="I8" s="2">
        <v>3</v>
      </c>
      <c r="J8" s="17">
        <f t="shared" si="0"/>
        <v>2</v>
      </c>
      <c r="M8" s="57" t="s">
        <v>72</v>
      </c>
      <c r="N8" s="22" t="s">
        <v>73</v>
      </c>
      <c r="O8" s="22" t="s">
        <v>79</v>
      </c>
      <c r="P8" s="25">
        <f>SUM(Q8:T8)</f>
        <v>3</v>
      </c>
      <c r="Q8" s="24" t="str">
        <f>IF(COUNTIFS($D:$D,Q$1,$F:$F,$N8,$H:$H,$O8)=0,"",COUNTIFS($D:$D,Q$1,$F:$F,$N8,$H:$H,$O8))</f>
        <v/>
      </c>
      <c r="R8" s="24">
        <f>IF(COUNTIFS($D:$D,R$1,$F:$F,$N8,$H:$H,$O8)=0,"",COUNTIFS($D:$D,R$1,$F:$F,$N8,$H:$H,$O8))</f>
        <v>1</v>
      </c>
      <c r="S8" s="24">
        <f>IF(COUNTIFS($D:$D,S$1,$F:$F,$N8,$H:$H,$O8)=0,"",COUNTIFS($D:$D,S$1,$F:$F,$N8,$H:$H,$O8))</f>
        <v>1</v>
      </c>
      <c r="T8" s="24">
        <f>IF(COUNTIFS($D:$D,T$1,$F:$F,$N8,$H:$H,$O8)=0,"",COUNTIFS($D:$D,T$1,$F:$F,$N8,$H:$H,$O8))</f>
        <v>1</v>
      </c>
      <c r="U8" t="str">
        <f>M8</f>
        <v>生物醫療</v>
      </c>
    </row>
    <row r="9" spans="1:21">
      <c r="A9" s="18">
        <v>8</v>
      </c>
      <c r="B9" s="17" t="s">
        <v>64</v>
      </c>
      <c r="C9" s="17" t="s">
        <v>68</v>
      </c>
      <c r="D9" s="7">
        <v>103</v>
      </c>
      <c r="E9" s="8" t="s">
        <v>91</v>
      </c>
      <c r="F9" s="8" t="s">
        <v>52</v>
      </c>
      <c r="G9" s="9" t="s">
        <v>123</v>
      </c>
      <c r="H9" s="38" t="str">
        <f t="shared" si="1"/>
        <v>綠色永續材料與精密元件學程</v>
      </c>
      <c r="I9" s="2">
        <v>10</v>
      </c>
      <c r="J9" s="17">
        <f t="shared" si="0"/>
        <v>3</v>
      </c>
      <c r="M9" s="57" t="s">
        <v>80</v>
      </c>
      <c r="N9" s="22" t="s">
        <v>81</v>
      </c>
      <c r="O9" s="22" t="s">
        <v>82</v>
      </c>
      <c r="P9" s="25">
        <f>SUM(Q9:T9)</f>
        <v>1</v>
      </c>
      <c r="Q9" s="24" t="str">
        <f>IF(COUNTIFS($D:$D,Q$1,$F:$F,$N9,$H:$H,$O9)=0,"",COUNTIFS($D:$D,Q$1,$F:$F,$N9,$H:$H,$O9))</f>
        <v/>
      </c>
      <c r="R9" s="24" t="str">
        <f>IF(COUNTIFS($D:$D,R$1,$F:$F,$N9,$H:$H,$O9)=0,"",COUNTIFS($D:$D,R$1,$F:$F,$N9,$H:$H,$O9))</f>
        <v/>
      </c>
      <c r="S9" s="24">
        <f>IF(COUNTIFS($D:$D,S$1,$F:$F,$N9,$H:$H,$O9)=0,"",COUNTIFS($D:$D,S$1,$F:$F,$N9,$H:$H,$O9))</f>
        <v>1</v>
      </c>
      <c r="T9" s="24" t="str">
        <f>IF(COUNTIFS($D:$D,T$1,$F:$F,$N9,$H:$H,$O9)=0,"",COUNTIFS($D:$D,T$1,$F:$F,$N9,$H:$H,$O9))</f>
        <v/>
      </c>
      <c r="U9" t="str">
        <f>M9</f>
        <v>電機資訊</v>
      </c>
    </row>
    <row r="10" spans="1:21">
      <c r="A10" s="18">
        <v>9</v>
      </c>
      <c r="B10" s="17" t="s">
        <v>64</v>
      </c>
      <c r="C10" s="17" t="s">
        <v>68</v>
      </c>
      <c r="D10" s="7">
        <v>103</v>
      </c>
      <c r="E10" s="8" t="s">
        <v>91</v>
      </c>
      <c r="F10" s="8" t="s">
        <v>43</v>
      </c>
      <c r="G10" s="9" t="s">
        <v>126</v>
      </c>
      <c r="H10" s="38" t="str">
        <f t="shared" si="1"/>
        <v>海洋工程科技學程</v>
      </c>
      <c r="I10" s="2">
        <v>6</v>
      </c>
      <c r="J10" s="17">
        <f t="shared" si="0"/>
        <v>2</v>
      </c>
      <c r="M10" s="57" t="s">
        <v>80</v>
      </c>
      <c r="N10" s="22" t="s">
        <v>81</v>
      </c>
      <c r="O10" s="22" t="s">
        <v>83</v>
      </c>
      <c r="P10" s="25">
        <f>SUM(Q10:T10)</f>
        <v>2</v>
      </c>
      <c r="Q10" s="24" t="str">
        <f>IF(COUNTIFS($D:$D,Q$1,$F:$F,$N10,$H:$H,$O10)=0,"",COUNTIFS($D:$D,Q$1,$F:$F,$N10,$H:$H,$O10))</f>
        <v/>
      </c>
      <c r="R10" s="24" t="str">
        <f>IF(COUNTIFS($D:$D,R$1,$F:$F,$N10,$H:$H,$O10)=0,"",COUNTIFS($D:$D,R$1,$F:$F,$N10,$H:$H,$O10))</f>
        <v/>
      </c>
      <c r="S10" s="24">
        <f>IF(COUNTIFS($D:$D,S$1,$F:$F,$N10,$H:$H,$O10)=0,"",COUNTIFS($D:$D,S$1,$F:$F,$N10,$H:$H,$O10))</f>
        <v>1</v>
      </c>
      <c r="T10" s="24">
        <f>IF(COUNTIFS($D:$D,T$1,$F:$F,$N10,$H:$H,$O10)=0,"",COUNTIFS($D:$D,T$1,$F:$F,$N10,$H:$H,$O10))</f>
        <v>1</v>
      </c>
      <c r="U10" t="str">
        <f>M10</f>
        <v>電機資訊</v>
      </c>
    </row>
    <row r="11" spans="1:21">
      <c r="A11" s="18">
        <v>10</v>
      </c>
      <c r="B11" s="17" t="s">
        <v>64</v>
      </c>
      <c r="C11" s="17" t="s">
        <v>68</v>
      </c>
      <c r="D11" s="7">
        <v>103</v>
      </c>
      <c r="E11" s="8" t="s">
        <v>91</v>
      </c>
      <c r="F11" s="8" t="s">
        <v>59</v>
      </c>
      <c r="G11" s="45" t="s">
        <v>184</v>
      </c>
      <c r="H11" s="46" t="s">
        <v>187</v>
      </c>
      <c r="I11" s="2">
        <v>10</v>
      </c>
      <c r="J11" s="17">
        <f t="shared" si="0"/>
        <v>2</v>
      </c>
      <c r="M11" s="57" t="s">
        <v>84</v>
      </c>
      <c r="N11" s="22" t="s">
        <v>81</v>
      </c>
      <c r="O11" s="22" t="s">
        <v>85</v>
      </c>
      <c r="P11" s="25">
        <f>SUM(Q11:T11)</f>
        <v>2</v>
      </c>
      <c r="Q11" s="24" t="str">
        <f>IF(COUNTIFS($D:$D,Q$1,$F:$F,$N11,$H:$H,$O11)=0,"",COUNTIFS($D:$D,Q$1,$F:$F,$N11,$H:$H,$O11))</f>
        <v/>
      </c>
      <c r="R11" s="24" t="str">
        <f>IF(COUNTIFS($D:$D,R$1,$F:$F,$N11,$H:$H,$O11)=0,"",COUNTIFS($D:$D,R$1,$F:$F,$N11,$H:$H,$O11))</f>
        <v/>
      </c>
      <c r="S11" s="24">
        <f>IF(COUNTIFS($D:$D,S$1,$F:$F,$N11,$H:$H,$O11)=0,"",COUNTIFS($D:$D,S$1,$F:$F,$N11,$H:$H,$O11))</f>
        <v>1</v>
      </c>
      <c r="T11" s="24">
        <f>IF(COUNTIFS($D:$D,T$1,$F:$F,$N11,$H:$H,$O11)=0,"",COUNTIFS($D:$D,T$1,$F:$F,$N11,$H:$H,$O11))</f>
        <v>1</v>
      </c>
      <c r="U11" t="str">
        <f>M11</f>
        <v>人社管理</v>
      </c>
    </row>
    <row r="12" spans="1:21">
      <c r="A12" s="18">
        <v>11</v>
      </c>
      <c r="B12" s="17" t="s">
        <v>64</v>
      </c>
      <c r="C12" s="17" t="s">
        <v>68</v>
      </c>
      <c r="D12" s="7">
        <v>103</v>
      </c>
      <c r="E12" s="8" t="s">
        <v>91</v>
      </c>
      <c r="F12" s="8" t="s">
        <v>58</v>
      </c>
      <c r="G12" s="9" t="s">
        <v>99</v>
      </c>
      <c r="H12" s="38" t="str">
        <f t="shared" ref="H12:H15" si="2">G12</f>
        <v>前瞻製造系統博士學位學程</v>
      </c>
      <c r="I12" s="2">
        <v>4</v>
      </c>
      <c r="J12" s="17">
        <f t="shared" si="0"/>
        <v>3</v>
      </c>
      <c r="M12" s="56" t="s">
        <v>72</v>
      </c>
      <c r="N12" s="22" t="s">
        <v>81</v>
      </c>
      <c r="O12" s="22" t="s">
        <v>164</v>
      </c>
      <c r="P12" s="25">
        <f>SUM(Q12:T12)</f>
        <v>1</v>
      </c>
      <c r="Q12" s="24" t="str">
        <f>IF(COUNTIFS($D:$D,Q$1,$F:$F,$N12,$H:$H,$O12)=0,"",COUNTIFS($D:$D,Q$1,$F:$F,$N12,$H:$H,$O12))</f>
        <v/>
      </c>
      <c r="R12" s="24" t="str">
        <f>IF(COUNTIFS($D:$D,R$1,$F:$F,$N12,$H:$H,$O12)=0,"",COUNTIFS($D:$D,R$1,$F:$F,$N12,$H:$H,$O12))</f>
        <v/>
      </c>
      <c r="S12" s="24" t="str">
        <f>IF(COUNTIFS($D:$D,S$1,$F:$F,$N12,$H:$H,$O12)=0,"",COUNTIFS($D:$D,S$1,$F:$F,$N12,$H:$H,$O12))</f>
        <v/>
      </c>
      <c r="T12" s="24">
        <f>IF(COUNTIFS($D:$D,T$1,$F:$F,$N12,$H:$H,$O12)=0,"",COUNTIFS($D:$D,T$1,$F:$F,$N12,$H:$H,$O12))</f>
        <v>1</v>
      </c>
      <c r="U12" t="str">
        <f>M12</f>
        <v>生物醫療</v>
      </c>
    </row>
    <row r="13" spans="1:21">
      <c r="A13" s="18">
        <v>12</v>
      </c>
      <c r="B13" s="17" t="s">
        <v>64</v>
      </c>
      <c r="C13" s="17" t="s">
        <v>17</v>
      </c>
      <c r="D13" s="7">
        <v>103</v>
      </c>
      <c r="E13" s="8" t="s">
        <v>91</v>
      </c>
      <c r="F13" s="8" t="s">
        <v>56</v>
      </c>
      <c r="G13" s="9" t="s">
        <v>116</v>
      </c>
      <c r="H13" s="38" t="str">
        <f t="shared" si="2"/>
        <v>橡膠及材料產業博士學位學程</v>
      </c>
      <c r="I13" s="2">
        <v>10</v>
      </c>
      <c r="J13" s="17">
        <f t="shared" si="0"/>
        <v>2</v>
      </c>
      <c r="M13" s="57" t="s">
        <v>72</v>
      </c>
      <c r="N13" s="22" t="s">
        <v>86</v>
      </c>
      <c r="O13" s="22" t="s">
        <v>75</v>
      </c>
      <c r="P13" s="25">
        <f>SUM(Q13:T13)</f>
        <v>2</v>
      </c>
      <c r="Q13" s="24" t="str">
        <f>IF(COUNTIFS($D:$D,Q$1,$F:$F,$N13,$H:$H,$O13)=0,"",COUNTIFS($D:$D,Q$1,$F:$F,$N13,$H:$H,$O13))</f>
        <v/>
      </c>
      <c r="R13" s="24" t="str">
        <f>IF(COUNTIFS($D:$D,R$1,$F:$F,$N13,$H:$H,$O13)=0,"",COUNTIFS($D:$D,R$1,$F:$F,$N13,$H:$H,$O13))</f>
        <v/>
      </c>
      <c r="S13" s="24">
        <f>IF(COUNTIFS($D:$D,S$1,$F:$F,$N13,$H:$H,$O13)=0,"",COUNTIFS($D:$D,S$1,$F:$F,$N13,$H:$H,$O13))</f>
        <v>1</v>
      </c>
      <c r="T13" s="24">
        <f>IF(COUNTIFS($D:$D,T$1,$F:$F,$N13,$H:$H,$O13)=0,"",COUNTIFS($D:$D,T$1,$F:$F,$N13,$H:$H,$O13))</f>
        <v>1</v>
      </c>
      <c r="U13" t="str">
        <f>M13</f>
        <v>生物醫療</v>
      </c>
    </row>
    <row r="14" spans="1:21">
      <c r="A14" s="18">
        <v>13</v>
      </c>
      <c r="B14" s="17" t="s">
        <v>64</v>
      </c>
      <c r="C14" s="17" t="s">
        <v>68</v>
      </c>
      <c r="D14" s="7">
        <v>103</v>
      </c>
      <c r="E14" s="8" t="s">
        <v>91</v>
      </c>
      <c r="F14" s="8" t="s">
        <v>54</v>
      </c>
      <c r="G14" s="9" t="s">
        <v>101</v>
      </c>
      <c r="H14" s="38" t="str">
        <f t="shared" si="2"/>
        <v>材料學程</v>
      </c>
      <c r="I14" s="2">
        <v>5</v>
      </c>
      <c r="J14" s="17">
        <f t="shared" si="0"/>
        <v>2</v>
      </c>
      <c r="M14" s="57" t="s">
        <v>72</v>
      </c>
      <c r="N14" s="22" t="s">
        <v>87</v>
      </c>
      <c r="O14" s="22" t="s">
        <v>88</v>
      </c>
      <c r="P14" s="25">
        <f>SUM(Q14:T14)</f>
        <v>1</v>
      </c>
      <c r="Q14" s="24" t="str">
        <f>IF(COUNTIFS($D:$D,Q$1,$F:$F,$N14,$H:$H,$O14)=0,"",COUNTIFS($D:$D,Q$1,$F:$F,$N14,$H:$H,$O14))</f>
        <v/>
      </c>
      <c r="R14" s="24">
        <f>IF(COUNTIFS($D:$D,R$1,$F:$F,$N14,$H:$H,$O14)=0,"",COUNTIFS($D:$D,R$1,$F:$F,$N14,$H:$H,$O14))</f>
        <v>1</v>
      </c>
      <c r="S14" s="24" t="str">
        <f>IF(COUNTIFS($D:$D,S$1,$F:$F,$N14,$H:$H,$O14)=0,"",COUNTIFS($D:$D,S$1,$F:$F,$N14,$H:$H,$O14))</f>
        <v/>
      </c>
      <c r="T14" s="24" t="str">
        <f>IF(COUNTIFS($D:$D,T$1,$F:$F,$N14,$H:$H,$O14)=0,"",COUNTIFS($D:$D,T$1,$F:$F,$N14,$H:$H,$O14))</f>
        <v/>
      </c>
      <c r="U14" t="str">
        <f>M14</f>
        <v>生物醫療</v>
      </c>
    </row>
    <row r="15" spans="1:21">
      <c r="A15" s="18">
        <v>14</v>
      </c>
      <c r="B15" s="17" t="s">
        <v>66</v>
      </c>
      <c r="C15" s="17" t="s">
        <v>68</v>
      </c>
      <c r="D15" s="7">
        <v>103</v>
      </c>
      <c r="E15" s="8" t="s">
        <v>80</v>
      </c>
      <c r="F15" s="8" t="s">
        <v>132</v>
      </c>
      <c r="G15" s="9" t="s">
        <v>134</v>
      </c>
      <c r="H15" s="38" t="str">
        <f t="shared" si="2"/>
        <v>智慧聯網產業博士學位學程</v>
      </c>
      <c r="I15" s="2">
        <v>4</v>
      </c>
      <c r="J15" s="17">
        <f t="shared" si="0"/>
        <v>3</v>
      </c>
      <c r="M15" s="57" t="s">
        <v>72</v>
      </c>
      <c r="N15" s="22" t="s">
        <v>87</v>
      </c>
      <c r="O15" s="22" t="s">
        <v>89</v>
      </c>
      <c r="P15" s="25">
        <f>SUM(Q15:T15)</f>
        <v>3</v>
      </c>
      <c r="Q15" s="24" t="str">
        <f>IF(COUNTIFS($D:$D,Q$1,$F:$F,$N15,$H:$H,$O15)=0,"",COUNTIFS($D:$D,Q$1,$F:$F,$N15,$H:$H,$O15))</f>
        <v/>
      </c>
      <c r="R15" s="24">
        <f>IF(COUNTIFS($D:$D,R$1,$F:$F,$N15,$H:$H,$O15)=0,"",COUNTIFS($D:$D,R$1,$F:$F,$N15,$H:$H,$O15))</f>
        <v>1</v>
      </c>
      <c r="S15" s="24">
        <f>IF(COUNTIFS($D:$D,S$1,$F:$F,$N15,$H:$H,$O15)=0,"",COUNTIFS($D:$D,S$1,$F:$F,$N15,$H:$H,$O15))</f>
        <v>1</v>
      </c>
      <c r="T15" s="24">
        <f>IF(COUNTIFS($D:$D,T$1,$F:$F,$N15,$H:$H,$O15)=0,"",COUNTIFS($D:$D,T$1,$F:$F,$N15,$H:$H,$O15))</f>
        <v>1</v>
      </c>
      <c r="U15" t="str">
        <f>M15</f>
        <v>生物醫療</v>
      </c>
    </row>
    <row r="16" spans="1:21">
      <c r="A16" s="18">
        <v>15</v>
      </c>
      <c r="B16" s="17" t="s">
        <v>64</v>
      </c>
      <c r="C16" s="17" t="s">
        <v>68</v>
      </c>
      <c r="D16" s="7">
        <v>103</v>
      </c>
      <c r="E16" s="8" t="s">
        <v>80</v>
      </c>
      <c r="F16" s="8" t="s">
        <v>38</v>
      </c>
      <c r="G16" s="9" t="s">
        <v>185</v>
      </c>
      <c r="H16" s="38" t="s">
        <v>186</v>
      </c>
      <c r="I16" s="2">
        <v>10</v>
      </c>
      <c r="J16" s="17">
        <f t="shared" si="0"/>
        <v>2</v>
      </c>
      <c r="M16" s="57" t="s">
        <v>84</v>
      </c>
      <c r="N16" s="22" t="s">
        <v>36</v>
      </c>
      <c r="O16" s="22" t="s">
        <v>90</v>
      </c>
      <c r="P16" s="25">
        <f>SUM(Q16:T16)</f>
        <v>3</v>
      </c>
      <c r="Q16" s="24" t="str">
        <f>IF(COUNTIFS($D:$D,Q$1,$F:$F,$N16,$H:$H,$O16)=0,"",COUNTIFS($D:$D,Q$1,$F:$F,$N16,$H:$H,$O16))</f>
        <v/>
      </c>
      <c r="R16" s="24">
        <f>IF(COUNTIFS($D:$D,R$1,$F:$F,$N16,$H:$H,$O16)=0,"",COUNTIFS($D:$D,R$1,$F:$F,$N16,$H:$H,$O16))</f>
        <v>1</v>
      </c>
      <c r="S16" s="24">
        <f>IF(COUNTIFS($D:$D,S$1,$F:$F,$N16,$H:$H,$O16)=0,"",COUNTIFS($D:$D,S$1,$F:$F,$N16,$H:$H,$O16))</f>
        <v>1</v>
      </c>
      <c r="T16" s="24">
        <f>IF(COUNTIFS($D:$D,T$1,$F:$F,$N16,$H:$H,$O16)=0,"",COUNTIFS($D:$D,T$1,$F:$F,$N16,$H:$H,$O16))</f>
        <v>1</v>
      </c>
      <c r="U16" t="str">
        <f>M16</f>
        <v>人社管理</v>
      </c>
    </row>
    <row r="17" spans="1:21">
      <c r="A17" s="18">
        <v>16</v>
      </c>
      <c r="B17" s="17" t="s">
        <v>64</v>
      </c>
      <c r="C17" s="17" t="s">
        <v>68</v>
      </c>
      <c r="D17" s="7">
        <v>103</v>
      </c>
      <c r="E17" s="8" t="s">
        <v>80</v>
      </c>
      <c r="F17" s="8" t="s">
        <v>52</v>
      </c>
      <c r="G17" s="9" t="s">
        <v>122</v>
      </c>
      <c r="H17" s="38" t="str">
        <f t="shared" ref="H17:H44" si="3">G17</f>
        <v>資通訊科技菁英專業學程</v>
      </c>
      <c r="I17" s="2">
        <v>5</v>
      </c>
      <c r="J17" s="17">
        <f t="shared" si="0"/>
        <v>2</v>
      </c>
      <c r="M17" s="57" t="s">
        <v>91</v>
      </c>
      <c r="N17" s="22" t="s">
        <v>36</v>
      </c>
      <c r="O17" s="22" t="s">
        <v>92</v>
      </c>
      <c r="P17" s="25">
        <f>SUM(Q17:T17)</f>
        <v>1</v>
      </c>
      <c r="Q17" s="24" t="str">
        <f>IF(COUNTIFS($D:$D,Q$1,$F:$F,$N17,$H:$H,$O17)=0,"",COUNTIFS($D:$D,Q$1,$F:$F,$N17,$H:$H,$O17))</f>
        <v/>
      </c>
      <c r="R17" s="24">
        <f>IF(COUNTIFS($D:$D,R$1,$F:$F,$N17,$H:$H,$O17)=0,"",COUNTIFS($D:$D,R$1,$F:$F,$N17,$H:$H,$O17))</f>
        <v>1</v>
      </c>
      <c r="S17" s="24" t="str">
        <f>IF(COUNTIFS($D:$D,S$1,$F:$F,$N17,$H:$H,$O17)=0,"",COUNTIFS($D:$D,S$1,$F:$F,$N17,$H:$H,$O17))</f>
        <v/>
      </c>
      <c r="T17" s="24" t="str">
        <f>IF(COUNTIFS($D:$D,T$1,$F:$F,$N17,$H:$H,$O17)=0,"",COUNTIFS($D:$D,T$1,$F:$F,$N17,$H:$H,$O17))</f>
        <v/>
      </c>
      <c r="U17" t="str">
        <f>M17</f>
        <v>理工</v>
      </c>
    </row>
    <row r="18" spans="1:21">
      <c r="A18" s="18">
        <v>17</v>
      </c>
      <c r="B18" s="17" t="s">
        <v>64</v>
      </c>
      <c r="C18" s="17" t="s">
        <v>17</v>
      </c>
      <c r="D18" s="7">
        <v>103</v>
      </c>
      <c r="E18" s="8" t="s">
        <v>80</v>
      </c>
      <c r="F18" s="8" t="s">
        <v>50</v>
      </c>
      <c r="G18" s="9" t="s">
        <v>124</v>
      </c>
      <c r="H18" s="38" t="str">
        <f t="shared" si="3"/>
        <v>電力電子研發菁英學程</v>
      </c>
      <c r="I18" s="2">
        <v>6</v>
      </c>
      <c r="J18" s="17">
        <f t="shared" si="0"/>
        <v>2</v>
      </c>
      <c r="M18" s="57" t="s">
        <v>84</v>
      </c>
      <c r="N18" s="22" t="s">
        <v>36</v>
      </c>
      <c r="O18" s="22" t="s">
        <v>149</v>
      </c>
      <c r="P18" s="25">
        <f>SUM(Q18:T18)</f>
        <v>2</v>
      </c>
      <c r="Q18" s="24" t="str">
        <f>IF(COUNTIFS($D:$D,Q$1,$F:$F,$N18,$H:$H,$O18)=0,"",COUNTIFS($D:$D,Q$1,$F:$F,$N18,$H:$H,$O18))</f>
        <v/>
      </c>
      <c r="R18" s="24" t="str">
        <f>IF(COUNTIFS($D:$D,R$1,$F:$F,$N18,$H:$H,$O18)=0,"",COUNTIFS($D:$D,R$1,$F:$F,$N18,$H:$H,$O18))</f>
        <v/>
      </c>
      <c r="S18" s="24">
        <f>IF(COUNTIFS($D:$D,S$1,$F:$F,$N18,$H:$H,$O18)=0,"",COUNTIFS($D:$D,S$1,$F:$F,$N18,$H:$H,$O18))</f>
        <v>1</v>
      </c>
      <c r="T18" s="24">
        <f>IF(COUNTIFS($D:$D,T$1,$F:$F,$N18,$H:$H,$O18)=0,"",COUNTIFS($D:$D,T$1,$F:$F,$N18,$H:$H,$O18))</f>
        <v>1</v>
      </c>
      <c r="U18" t="str">
        <f>M18</f>
        <v>人社管理</v>
      </c>
    </row>
    <row r="19" spans="1:21">
      <c r="A19" s="18">
        <v>18</v>
      </c>
      <c r="B19" s="17" t="s">
        <v>64</v>
      </c>
      <c r="C19" s="17" t="s">
        <v>68</v>
      </c>
      <c r="D19" s="7">
        <v>103</v>
      </c>
      <c r="E19" s="8" t="s">
        <v>80</v>
      </c>
      <c r="F19" s="8" t="s">
        <v>48</v>
      </c>
      <c r="G19" s="9" t="s">
        <v>109</v>
      </c>
      <c r="H19" s="38" t="str">
        <f t="shared" si="3"/>
        <v>奈米積體電路工程博士學位學程</v>
      </c>
      <c r="I19" s="2">
        <v>2</v>
      </c>
      <c r="J19" s="17">
        <f t="shared" si="0"/>
        <v>3</v>
      </c>
      <c r="M19" s="56" t="s">
        <v>80</v>
      </c>
      <c r="N19" s="22" t="s">
        <v>29</v>
      </c>
      <c r="O19" s="22" t="s">
        <v>152</v>
      </c>
      <c r="P19" s="25">
        <f>SUM(Q19:T19)</f>
        <v>1</v>
      </c>
      <c r="Q19" s="24" t="str">
        <f>IF(COUNTIFS($D:$D,Q$1,$F:$F,$N19,$H:$H,$O19)=0,"",COUNTIFS($D:$D,Q$1,$F:$F,$N19,$H:$H,$O19))</f>
        <v/>
      </c>
      <c r="R19" s="24" t="str">
        <f>IF(COUNTIFS($D:$D,R$1,$F:$F,$N19,$H:$H,$O19)=0,"",COUNTIFS($D:$D,R$1,$F:$F,$N19,$H:$H,$O19))</f>
        <v/>
      </c>
      <c r="S19" s="24" t="str">
        <f>IF(COUNTIFS($D:$D,S$1,$F:$F,$N19,$H:$H,$O19)=0,"",COUNTIFS($D:$D,S$1,$F:$F,$N19,$H:$H,$O19))</f>
        <v/>
      </c>
      <c r="T19" s="24">
        <f>IF(COUNTIFS($D:$D,T$1,$F:$F,$N19,$H:$H,$O19)=0,"",COUNTIFS($D:$D,T$1,$F:$F,$N19,$H:$H,$O19))</f>
        <v>1</v>
      </c>
      <c r="U19" t="str">
        <f>M19</f>
        <v>電機資訊</v>
      </c>
    </row>
    <row r="20" spans="1:21">
      <c r="A20" s="18">
        <v>19</v>
      </c>
      <c r="B20" s="19" t="s">
        <v>63</v>
      </c>
      <c r="C20" s="19" t="s">
        <v>67</v>
      </c>
      <c r="D20" s="27">
        <v>104</v>
      </c>
      <c r="E20" s="10" t="s">
        <v>84</v>
      </c>
      <c r="F20" s="10" t="s">
        <v>46</v>
      </c>
      <c r="G20" s="11" t="s">
        <v>118</v>
      </c>
      <c r="H20" s="11" t="str">
        <f t="shared" si="3"/>
        <v>觀光創新與產業加值博士學位學程</v>
      </c>
      <c r="I20" s="3"/>
      <c r="J20" s="17">
        <f t="shared" si="0"/>
        <v>2</v>
      </c>
      <c r="M20" s="57" t="s">
        <v>91</v>
      </c>
      <c r="N20" s="22" t="s">
        <v>29</v>
      </c>
      <c r="O20" s="22" t="s">
        <v>150</v>
      </c>
      <c r="P20" s="25">
        <f>SUM(Q20:T20)</f>
        <v>3</v>
      </c>
      <c r="Q20" s="24">
        <f>IF(COUNTIFS($D:$D,Q$1,$F:$F,$N20,$H:$H,$O20)=0,"",COUNTIFS($D:$D,Q$1,$F:$F,$N20,$H:$H,$O20))</f>
        <v>1</v>
      </c>
      <c r="R20" s="24" t="str">
        <f>IF(COUNTIFS($D:$D,R$1,$F:$F,$N20,$H:$H,$O20)=0,"",COUNTIFS($D:$D,R$1,$F:$F,$N20,$H:$H,$O20))</f>
        <v/>
      </c>
      <c r="S20" s="24">
        <f>IF(COUNTIFS($D:$D,S$1,$F:$F,$N20,$H:$H,$O20)=0,"",COUNTIFS($D:$D,S$1,$F:$F,$N20,$H:$H,$O20))</f>
        <v>1</v>
      </c>
      <c r="T20" s="24">
        <f>IF(COUNTIFS($D:$D,T$1,$F:$F,$N20,$H:$H,$O20)=0,"",COUNTIFS($D:$D,T$1,$F:$F,$N20,$H:$H,$O20))</f>
        <v>1</v>
      </c>
      <c r="U20" t="str">
        <f>M20</f>
        <v>理工</v>
      </c>
    </row>
    <row r="21" spans="1:21">
      <c r="A21" s="18">
        <v>20</v>
      </c>
      <c r="B21" s="17" t="s">
        <v>66</v>
      </c>
      <c r="C21" s="17" t="s">
        <v>68</v>
      </c>
      <c r="D21" s="7">
        <v>104</v>
      </c>
      <c r="E21" s="8" t="s">
        <v>84</v>
      </c>
      <c r="F21" s="8" t="s">
        <v>128</v>
      </c>
      <c r="G21" s="9" t="s">
        <v>130</v>
      </c>
      <c r="H21" s="38" t="str">
        <f t="shared" si="3"/>
        <v>商管學院產業金融暨經營管理博士學位學程</v>
      </c>
      <c r="I21" s="2"/>
      <c r="J21" s="17">
        <f t="shared" si="0"/>
        <v>1</v>
      </c>
      <c r="M21" s="57" t="s">
        <v>72</v>
      </c>
      <c r="N21" s="22" t="s">
        <v>29</v>
      </c>
      <c r="O21" s="22" t="s">
        <v>95</v>
      </c>
      <c r="P21" s="25">
        <f>SUM(Q21:T21)</f>
        <v>2</v>
      </c>
      <c r="Q21" s="24" t="str">
        <f>IF(COUNTIFS($D:$D,Q$1,$F:$F,$N21,$H:$H,$O21)=0,"",COUNTIFS($D:$D,Q$1,$F:$F,$N21,$H:$H,$O21))</f>
        <v/>
      </c>
      <c r="R21" s="24">
        <f>IF(COUNTIFS($D:$D,R$1,$F:$F,$N21,$H:$H,$O21)=0,"",COUNTIFS($D:$D,R$1,$F:$F,$N21,$H:$H,$O21))</f>
        <v>1</v>
      </c>
      <c r="S21" s="24">
        <f>IF(COUNTIFS($D:$D,S$1,$F:$F,$N21,$H:$H,$O21)=0,"",COUNTIFS($D:$D,S$1,$F:$F,$N21,$H:$H,$O21))</f>
        <v>1</v>
      </c>
      <c r="T21" s="24" t="str">
        <f>IF(COUNTIFS($D:$D,T$1,$F:$F,$N21,$H:$H,$O21)=0,"",COUNTIFS($D:$D,T$1,$F:$F,$N21,$H:$H,$O21))</f>
        <v/>
      </c>
      <c r="U21" t="str">
        <f>M21</f>
        <v>生物醫療</v>
      </c>
    </row>
    <row r="22" spans="1:21">
      <c r="A22" s="18">
        <v>21</v>
      </c>
      <c r="B22" s="17" t="s">
        <v>64</v>
      </c>
      <c r="C22" s="17" t="s">
        <v>68</v>
      </c>
      <c r="D22" s="7">
        <v>104</v>
      </c>
      <c r="E22" s="8" t="s">
        <v>84</v>
      </c>
      <c r="F22" s="8" t="s">
        <v>44</v>
      </c>
      <c r="G22" s="9" t="s">
        <v>90</v>
      </c>
      <c r="H22" s="38" t="str">
        <f t="shared" si="3"/>
        <v>人力資源管理產學菁英博士學位學程</v>
      </c>
      <c r="I22" s="2"/>
      <c r="J22" s="17">
        <f t="shared" si="0"/>
        <v>3</v>
      </c>
      <c r="M22" s="56" t="s">
        <v>72</v>
      </c>
      <c r="N22" s="22" t="s">
        <v>29</v>
      </c>
      <c r="O22" s="22" t="s">
        <v>151</v>
      </c>
      <c r="P22" s="25">
        <f>SUM(Q22:T22)</f>
        <v>1</v>
      </c>
      <c r="Q22" s="24" t="str">
        <f>IF(COUNTIFS($D:$D,Q$1,$F:$F,$N22,$H:$H,$O22)=0,"",COUNTIFS($D:$D,Q$1,$F:$F,$N22,$H:$H,$O22))</f>
        <v/>
      </c>
      <c r="R22" s="24" t="str">
        <f>IF(COUNTIFS($D:$D,R$1,$F:$F,$N22,$H:$H,$O22)=0,"",COUNTIFS($D:$D,R$1,$F:$F,$N22,$H:$H,$O22))</f>
        <v/>
      </c>
      <c r="S22" s="24" t="str">
        <f>IF(COUNTIFS($D:$D,S$1,$F:$F,$N22,$H:$H,$O22)=0,"",COUNTIFS($D:$D,S$1,$F:$F,$N22,$H:$H,$O22))</f>
        <v/>
      </c>
      <c r="T22" s="24">
        <f>IF(COUNTIFS($D:$D,T$1,$F:$F,$N22,$H:$H,$O22)=0,"",COUNTIFS($D:$D,T$1,$F:$F,$N22,$H:$H,$O22))</f>
        <v>1</v>
      </c>
      <c r="U22" t="str">
        <f>M22</f>
        <v>生物醫療</v>
      </c>
    </row>
    <row r="23" spans="1:21">
      <c r="A23" s="18">
        <v>22</v>
      </c>
      <c r="B23" s="17" t="s">
        <v>64</v>
      </c>
      <c r="C23" s="17" t="s">
        <v>68</v>
      </c>
      <c r="D23" s="7">
        <v>104</v>
      </c>
      <c r="E23" s="8" t="s">
        <v>84</v>
      </c>
      <c r="F23" s="8" t="s">
        <v>27</v>
      </c>
      <c r="G23" s="9" t="s">
        <v>104</v>
      </c>
      <c r="H23" s="38" t="str">
        <f t="shared" si="3"/>
        <v>企業管理研發菁英學程</v>
      </c>
      <c r="I23" s="2"/>
      <c r="J23" s="17">
        <f t="shared" si="0"/>
        <v>1</v>
      </c>
      <c r="M23" s="57" t="s">
        <v>91</v>
      </c>
      <c r="N23" s="22" t="s">
        <v>29</v>
      </c>
      <c r="O23" s="22" t="s">
        <v>96</v>
      </c>
      <c r="P23" s="25">
        <f>SUM(Q23:T23)</f>
        <v>3</v>
      </c>
      <c r="Q23" s="24" t="str">
        <f>IF(COUNTIFS($D:$D,Q$1,$F:$F,$N23,$H:$H,$O23)=0,"",COUNTIFS($D:$D,Q$1,$F:$F,$N23,$H:$H,$O23))</f>
        <v/>
      </c>
      <c r="R23" s="24">
        <f>IF(COUNTIFS($D:$D,R$1,$F:$F,$N23,$H:$H,$O23)=0,"",COUNTIFS($D:$D,R$1,$F:$F,$N23,$H:$H,$O23))</f>
        <v>1</v>
      </c>
      <c r="S23" s="24">
        <f>IF(COUNTIFS($D:$D,S$1,$F:$F,$N23,$H:$H,$O23)=0,"",COUNTIFS($D:$D,S$1,$F:$F,$N23,$H:$H,$O23))</f>
        <v>1</v>
      </c>
      <c r="T23" s="24">
        <f>IF(COUNTIFS($D:$D,T$1,$F:$F,$N23,$H:$H,$O23)=0,"",COUNTIFS($D:$D,T$1,$F:$F,$N23,$H:$H,$O23))</f>
        <v>1</v>
      </c>
      <c r="U23" t="str">
        <f>M23</f>
        <v>理工</v>
      </c>
    </row>
    <row r="24" spans="1:21">
      <c r="A24" s="18">
        <v>23</v>
      </c>
      <c r="B24" s="17" t="s">
        <v>64</v>
      </c>
      <c r="C24" s="17" t="s">
        <v>68</v>
      </c>
      <c r="D24" s="7">
        <v>104</v>
      </c>
      <c r="E24" s="8" t="s">
        <v>84</v>
      </c>
      <c r="F24" s="8" t="s">
        <v>43</v>
      </c>
      <c r="G24" s="9" t="s">
        <v>127</v>
      </c>
      <c r="H24" s="38" t="str">
        <f t="shared" si="3"/>
        <v>國際航運與海洋觀光管理博士學位學程</v>
      </c>
      <c r="I24" s="2"/>
      <c r="J24" s="17">
        <f t="shared" si="0"/>
        <v>1</v>
      </c>
      <c r="M24" s="57" t="s">
        <v>91</v>
      </c>
      <c r="N24" s="22" t="s">
        <v>29</v>
      </c>
      <c r="O24" s="22" t="s">
        <v>97</v>
      </c>
      <c r="P24" s="25">
        <f>SUM(Q24:T24)</f>
        <v>2</v>
      </c>
      <c r="Q24" s="24" t="str">
        <f>IF(COUNTIFS($D:$D,Q$1,$F:$F,$N24,$H:$H,$O24)=0,"",COUNTIFS($D:$D,Q$1,$F:$F,$N24,$H:$H,$O24))</f>
        <v/>
      </c>
      <c r="R24" s="24" t="str">
        <f>IF(COUNTIFS($D:$D,R$1,$F:$F,$N24,$H:$H,$O24)=0,"",COUNTIFS($D:$D,R$1,$F:$F,$N24,$H:$H,$O24))</f>
        <v/>
      </c>
      <c r="S24" s="24">
        <f>IF(COUNTIFS($D:$D,S$1,$F:$F,$N24,$H:$H,$O24)=0,"",COUNTIFS($D:$D,S$1,$F:$F,$N24,$H:$H,$O24))</f>
        <v>1</v>
      </c>
      <c r="T24" s="24">
        <f>IF(COUNTIFS($D:$D,T$1,$F:$F,$N24,$H:$H,$O24)=0,"",COUNTIFS($D:$D,T$1,$F:$F,$N24,$H:$H,$O24))</f>
        <v>1</v>
      </c>
      <c r="U24" t="str">
        <f>M24</f>
        <v>理工</v>
      </c>
    </row>
    <row r="25" spans="1:21">
      <c r="A25" s="18">
        <v>24</v>
      </c>
      <c r="B25" s="17" t="s">
        <v>64</v>
      </c>
      <c r="C25" s="17" t="s">
        <v>68</v>
      </c>
      <c r="D25" s="7">
        <v>104</v>
      </c>
      <c r="E25" s="8" t="s">
        <v>72</v>
      </c>
      <c r="F25" s="8" t="s">
        <v>41</v>
      </c>
      <c r="G25" s="9" t="s">
        <v>114</v>
      </c>
      <c r="H25" s="38" t="str">
        <f t="shared" si="3"/>
        <v>生技醫療(蛋白質藥物開發)產業博士班</v>
      </c>
      <c r="I25" s="2"/>
      <c r="J25" s="17">
        <f t="shared" si="0"/>
        <v>2</v>
      </c>
      <c r="M25" s="57" t="s">
        <v>80</v>
      </c>
      <c r="N25" s="22" t="s">
        <v>29</v>
      </c>
      <c r="O25" s="22" t="s">
        <v>98</v>
      </c>
      <c r="P25" s="25">
        <f>SUM(Q25:T25)</f>
        <v>3</v>
      </c>
      <c r="Q25" s="24" t="str">
        <f>IF(COUNTIFS($D:$D,Q$1,$F:$F,$N25,$H:$H,$O25)=0,"",COUNTIFS($D:$D,Q$1,$F:$F,$N25,$H:$H,$O25))</f>
        <v/>
      </c>
      <c r="R25" s="24">
        <f>IF(COUNTIFS($D:$D,R$1,$F:$F,$N25,$H:$H,$O25)=0,"",COUNTIFS($D:$D,R$1,$F:$F,$N25,$H:$H,$O25))</f>
        <v>1</v>
      </c>
      <c r="S25" s="24">
        <f>IF(COUNTIFS($D:$D,S$1,$F:$F,$N25,$H:$H,$O25)=0,"",COUNTIFS($D:$D,S$1,$F:$F,$N25,$H:$H,$O25))</f>
        <v>1</v>
      </c>
      <c r="T25" s="24">
        <f>IF(COUNTIFS($D:$D,T$1,$F:$F,$N25,$H:$H,$O25)=0,"",COUNTIFS($D:$D,T$1,$F:$F,$N25,$H:$H,$O25))</f>
        <v>1</v>
      </c>
      <c r="U25" t="str">
        <f>M25</f>
        <v>電機資訊</v>
      </c>
    </row>
    <row r="26" spans="1:21">
      <c r="A26" s="18">
        <v>25</v>
      </c>
      <c r="B26" s="17" t="s">
        <v>66</v>
      </c>
      <c r="C26" s="17" t="s">
        <v>68</v>
      </c>
      <c r="D26" s="7">
        <v>104</v>
      </c>
      <c r="E26" s="8" t="s">
        <v>72</v>
      </c>
      <c r="F26" s="8" t="s">
        <v>87</v>
      </c>
      <c r="G26" s="9" t="s">
        <v>88</v>
      </c>
      <c r="H26" s="38" t="str">
        <f t="shared" si="3"/>
        <v>生技醫學產業菁英博士學位學程</v>
      </c>
      <c r="I26" s="2"/>
      <c r="J26" s="17">
        <f t="shared" si="0"/>
        <v>1</v>
      </c>
      <c r="M26" s="57" t="s">
        <v>91</v>
      </c>
      <c r="N26" s="22" t="s">
        <v>57</v>
      </c>
      <c r="O26" s="22" t="s">
        <v>99</v>
      </c>
      <c r="P26" s="25">
        <f>SUM(Q26:T26)</f>
        <v>3</v>
      </c>
      <c r="Q26" s="24">
        <f>IF(COUNTIFS($D:$D,Q$1,$F:$F,$N26,$H:$H,$O26)=0,"",COUNTIFS($D:$D,Q$1,$F:$F,$N26,$H:$H,$O26))</f>
        <v>1</v>
      </c>
      <c r="R26" s="24" t="str">
        <f>IF(COUNTIFS($D:$D,R$1,$F:$F,$N26,$H:$H,$O26)=0,"",COUNTIFS($D:$D,R$1,$F:$F,$N26,$H:$H,$O26))</f>
        <v/>
      </c>
      <c r="S26" s="24">
        <f>IF(COUNTIFS($D:$D,S$1,$F:$F,$N26,$H:$H,$O26)=0,"",COUNTIFS($D:$D,S$1,$F:$F,$N26,$H:$H,$O26))</f>
        <v>1</v>
      </c>
      <c r="T26" s="24">
        <f>IF(COUNTIFS($D:$D,T$1,$F:$F,$N26,$H:$H,$O26)=0,"",COUNTIFS($D:$D,T$1,$F:$F,$N26,$H:$H,$O26))</f>
        <v>1</v>
      </c>
      <c r="U26" t="str">
        <f>M26</f>
        <v>理工</v>
      </c>
    </row>
    <row r="27" spans="1:21">
      <c r="A27" s="18">
        <v>26</v>
      </c>
      <c r="B27" s="17" t="s">
        <v>66</v>
      </c>
      <c r="C27" s="17" t="s">
        <v>68</v>
      </c>
      <c r="D27" s="7">
        <v>104</v>
      </c>
      <c r="E27" s="8" t="s">
        <v>72</v>
      </c>
      <c r="F27" s="8" t="s">
        <v>87</v>
      </c>
      <c r="G27" s="9" t="s">
        <v>89</v>
      </c>
      <c r="H27" s="38" t="str">
        <f t="shared" si="3"/>
        <v>醫療器材產業研發博士學位學程</v>
      </c>
      <c r="I27" s="2"/>
      <c r="J27" s="17">
        <f t="shared" si="0"/>
        <v>3</v>
      </c>
      <c r="M27" s="56" t="s">
        <v>84</v>
      </c>
      <c r="N27" s="22" t="s">
        <v>53</v>
      </c>
      <c r="O27" s="22" t="s">
        <v>156</v>
      </c>
      <c r="P27" s="25">
        <f>SUM(Q27:T27)</f>
        <v>1</v>
      </c>
      <c r="Q27" s="24" t="str">
        <f>IF(COUNTIFS($D:$D,Q$1,$F:$F,$N27,$H:$H,$O27)=0,"",COUNTIFS($D:$D,Q$1,$F:$F,$N27,$H:$H,$O27))</f>
        <v/>
      </c>
      <c r="R27" s="24" t="str">
        <f>IF(COUNTIFS($D:$D,R$1,$F:$F,$N27,$H:$H,$O27)=0,"",COUNTIFS($D:$D,R$1,$F:$F,$N27,$H:$H,$O27))</f>
        <v/>
      </c>
      <c r="S27" s="24" t="str">
        <f>IF(COUNTIFS($D:$D,S$1,$F:$F,$N27,$H:$H,$O27)=0,"",COUNTIFS($D:$D,S$1,$F:$F,$N27,$H:$H,$O27))</f>
        <v/>
      </c>
      <c r="T27" s="24">
        <f>IF(COUNTIFS($D:$D,T$1,$F:$F,$N27,$H:$H,$O27)=0,"",COUNTIFS($D:$D,T$1,$F:$F,$N27,$H:$H,$O27))</f>
        <v>1</v>
      </c>
      <c r="U27" t="str">
        <f>M27</f>
        <v>人社管理</v>
      </c>
    </row>
    <row r="28" spans="1:21">
      <c r="A28" s="18">
        <v>27</v>
      </c>
      <c r="B28" s="17" t="s">
        <v>64</v>
      </c>
      <c r="C28" s="17" t="s">
        <v>68</v>
      </c>
      <c r="D28" s="7">
        <v>104</v>
      </c>
      <c r="E28" s="8" t="s">
        <v>72</v>
      </c>
      <c r="F28" s="8" t="s">
        <v>39</v>
      </c>
      <c r="G28" s="9" t="s">
        <v>95</v>
      </c>
      <c r="H28" s="38" t="str">
        <f t="shared" si="3"/>
        <v>生物醫學產學菁英博士學程</v>
      </c>
      <c r="I28" s="2"/>
      <c r="J28" s="17">
        <f t="shared" si="0"/>
        <v>2</v>
      </c>
      <c r="M28" s="57" t="s">
        <v>72</v>
      </c>
      <c r="N28" s="22" t="s">
        <v>53</v>
      </c>
      <c r="O28" s="22" t="s">
        <v>100</v>
      </c>
      <c r="P28" s="25">
        <f>SUM(Q28:T28)</f>
        <v>2</v>
      </c>
      <c r="Q28" s="24">
        <f>IF(COUNTIFS($D:$D,Q$1,$F:$F,$N28,$H:$H,$O28)=0,"",COUNTIFS($D:$D,Q$1,$F:$F,$N28,$H:$H,$O28))</f>
        <v>1</v>
      </c>
      <c r="R28" s="24" t="str">
        <f>IF(COUNTIFS($D:$D,R$1,$F:$F,$N28,$H:$H,$O28)=0,"",COUNTIFS($D:$D,R$1,$F:$F,$N28,$H:$H,$O28))</f>
        <v/>
      </c>
      <c r="S28" s="24">
        <f>IF(COUNTIFS($D:$D,S$1,$F:$F,$N28,$H:$H,$O28)=0,"",COUNTIFS($D:$D,S$1,$F:$F,$N28,$H:$H,$O28))</f>
        <v>1</v>
      </c>
      <c r="T28" s="24" t="str">
        <f>IF(COUNTIFS($D:$D,T$1,$F:$F,$N28,$H:$H,$O28)=0,"",COUNTIFS($D:$D,T$1,$F:$F,$N28,$H:$H,$O28))</f>
        <v/>
      </c>
      <c r="U28" t="str">
        <f>M28</f>
        <v>生物醫療</v>
      </c>
    </row>
    <row r="29" spans="1:21">
      <c r="A29" s="18">
        <v>28</v>
      </c>
      <c r="B29" s="17" t="s">
        <v>66</v>
      </c>
      <c r="C29" s="17" t="s">
        <v>68</v>
      </c>
      <c r="D29" s="7">
        <v>104</v>
      </c>
      <c r="E29" s="8" t="s">
        <v>72</v>
      </c>
      <c r="F29" s="8" t="s">
        <v>73</v>
      </c>
      <c r="G29" s="9" t="s">
        <v>196</v>
      </c>
      <c r="H29" s="38" t="str">
        <f t="shared" si="3"/>
        <v>醫學工程與復健科技產業博士學位學程</v>
      </c>
      <c r="I29" s="2"/>
      <c r="J29" s="17">
        <f t="shared" si="0"/>
        <v>3</v>
      </c>
      <c r="M29" s="57" t="s">
        <v>91</v>
      </c>
      <c r="N29" s="22" t="s">
        <v>53</v>
      </c>
      <c r="O29" s="22" t="s">
        <v>101</v>
      </c>
      <c r="P29" s="25">
        <f>SUM(Q29:T29)</f>
        <v>2</v>
      </c>
      <c r="Q29" s="24">
        <f>IF(COUNTIFS($D:$D,Q$1,$F:$F,$N29,$H:$H,$O29)=0,"",COUNTIFS($D:$D,Q$1,$F:$F,$N29,$H:$H,$O29))</f>
        <v>1</v>
      </c>
      <c r="R29" s="24" t="str">
        <f>IF(COUNTIFS($D:$D,R$1,$F:$F,$N29,$H:$H,$O29)=0,"",COUNTIFS($D:$D,R$1,$F:$F,$N29,$H:$H,$O29))</f>
        <v/>
      </c>
      <c r="S29" s="24">
        <f>IF(COUNTIFS($D:$D,S$1,$F:$F,$N29,$H:$H,$O29)=0,"",COUNTIFS($D:$D,S$1,$F:$F,$N29,$H:$H,$O29))</f>
        <v>1</v>
      </c>
      <c r="T29" s="24" t="str">
        <f>IF(COUNTIFS($D:$D,T$1,$F:$F,$N29,$H:$H,$O29)=0,"",COUNTIFS($D:$D,T$1,$F:$F,$N29,$H:$H,$O29))</f>
        <v/>
      </c>
      <c r="U29" t="str">
        <f>M29</f>
        <v>理工</v>
      </c>
    </row>
    <row r="30" spans="1:21">
      <c r="A30" s="18">
        <v>29</v>
      </c>
      <c r="B30" s="17" t="s">
        <v>66</v>
      </c>
      <c r="C30" s="17" t="s">
        <v>68</v>
      </c>
      <c r="D30" s="7">
        <v>104</v>
      </c>
      <c r="E30" s="8" t="s">
        <v>72</v>
      </c>
      <c r="F30" s="8" t="s">
        <v>73</v>
      </c>
      <c r="G30" s="9" t="s">
        <v>77</v>
      </c>
      <c r="H30" s="38" t="str">
        <f t="shared" si="3"/>
        <v>健康科技產業博士學位學程</v>
      </c>
      <c r="I30" s="2"/>
      <c r="J30" s="17">
        <f t="shared" si="0"/>
        <v>3</v>
      </c>
      <c r="M30" s="56" t="s">
        <v>80</v>
      </c>
      <c r="N30" s="22" t="s">
        <v>26</v>
      </c>
      <c r="O30" s="22" t="s">
        <v>163</v>
      </c>
      <c r="P30" s="25">
        <f>SUM(Q30:T30)</f>
        <v>1</v>
      </c>
      <c r="Q30" s="24" t="str">
        <f>IF(COUNTIFS($D:$D,Q$1,$F:$F,$N30,$H:$H,$O30)=0,"",COUNTIFS($D:$D,Q$1,$F:$F,$N30,$H:$H,$O30))</f>
        <v/>
      </c>
      <c r="R30" s="24" t="str">
        <f>IF(COUNTIFS($D:$D,R$1,$F:$F,$N30,$H:$H,$O30)=0,"",COUNTIFS($D:$D,R$1,$F:$F,$N30,$H:$H,$O30))</f>
        <v/>
      </c>
      <c r="S30" s="24" t="str">
        <f>IF(COUNTIFS($D:$D,S$1,$F:$F,$N30,$H:$H,$O30)=0,"",COUNTIFS($D:$D,S$1,$F:$F,$N30,$H:$H,$O30))</f>
        <v/>
      </c>
      <c r="T30" s="24">
        <f>IF(COUNTIFS($D:$D,T$1,$F:$F,$N30,$H:$H,$O30)=0,"",COUNTIFS($D:$D,T$1,$F:$F,$N30,$H:$H,$O30))</f>
        <v>1</v>
      </c>
      <c r="U30" t="str">
        <f>M30</f>
        <v>電機資訊</v>
      </c>
    </row>
    <row r="31" spans="1:21">
      <c r="A31" s="18">
        <v>30</v>
      </c>
      <c r="B31" s="17" t="s">
        <v>64</v>
      </c>
      <c r="C31" s="17" t="s">
        <v>68</v>
      </c>
      <c r="D31" s="7">
        <v>104</v>
      </c>
      <c r="E31" s="8" t="s">
        <v>72</v>
      </c>
      <c r="F31" s="8" t="s">
        <v>38</v>
      </c>
      <c r="G31" s="9" t="s">
        <v>103</v>
      </c>
      <c r="H31" s="38" t="str">
        <f t="shared" si="3"/>
        <v>生技產業研發菁英學程</v>
      </c>
      <c r="I31" s="2"/>
      <c r="J31" s="17">
        <f t="shared" si="0"/>
        <v>2</v>
      </c>
      <c r="M31" s="56" t="s">
        <v>80</v>
      </c>
      <c r="N31" s="22" t="s">
        <v>26</v>
      </c>
      <c r="O31" s="22" t="s">
        <v>162</v>
      </c>
      <c r="P31" s="25">
        <f>SUM(Q31:T31)</f>
        <v>1</v>
      </c>
      <c r="Q31" s="24" t="str">
        <f>IF(COUNTIFS($D:$D,Q$1,$F:$F,$N31,$H:$H,$O31)=0,"",COUNTIFS($D:$D,Q$1,$F:$F,$N31,$H:$H,$O31))</f>
        <v/>
      </c>
      <c r="R31" s="24" t="str">
        <f>IF(COUNTIFS($D:$D,R$1,$F:$F,$N31,$H:$H,$O31)=0,"",COUNTIFS($D:$D,R$1,$F:$F,$N31,$H:$H,$O31))</f>
        <v/>
      </c>
      <c r="S31" s="24" t="str">
        <f>IF(COUNTIFS($D:$D,S$1,$F:$F,$N31,$H:$H,$O31)=0,"",COUNTIFS($D:$D,S$1,$F:$F,$N31,$H:$H,$O31))</f>
        <v/>
      </c>
      <c r="T31" s="24">
        <f>IF(COUNTIFS($D:$D,T$1,$F:$F,$N31,$H:$H,$O31)=0,"",COUNTIFS($D:$D,T$1,$F:$F,$N31,$H:$H,$O31))</f>
        <v>1</v>
      </c>
      <c r="U31" t="str">
        <f>M31</f>
        <v>電機資訊</v>
      </c>
    </row>
    <row r="32" spans="1:21">
      <c r="A32" s="18">
        <v>31</v>
      </c>
      <c r="B32" s="17" t="s">
        <v>66</v>
      </c>
      <c r="C32" s="17" t="s">
        <v>68</v>
      </c>
      <c r="D32" s="7">
        <v>104</v>
      </c>
      <c r="E32" s="8" t="s">
        <v>72</v>
      </c>
      <c r="F32" s="8" t="s">
        <v>137</v>
      </c>
      <c r="G32" s="9" t="s">
        <v>138</v>
      </c>
      <c r="H32" s="38" t="str">
        <f t="shared" si="3"/>
        <v>生技醫藥博士學位學程</v>
      </c>
      <c r="I32" s="2"/>
      <c r="J32" s="17">
        <f t="shared" si="0"/>
        <v>2</v>
      </c>
      <c r="M32" s="57" t="s">
        <v>91</v>
      </c>
      <c r="N32" s="22" t="s">
        <v>26</v>
      </c>
      <c r="O32" s="22" t="s">
        <v>160</v>
      </c>
      <c r="P32" s="25">
        <f>SUM(Q32:T32)</f>
        <v>2</v>
      </c>
      <c r="Q32" s="24" t="str">
        <f>IF(COUNTIFS($D:$D,Q$1,$F:$F,$N32,$H:$H,$O32)=0,"",COUNTIFS($D:$D,Q$1,$F:$F,$N32,$H:$H,$O32))</f>
        <v/>
      </c>
      <c r="R32" s="24" t="str">
        <f>IF(COUNTIFS($D:$D,R$1,$F:$F,$N32,$H:$H,$O32)=0,"",COUNTIFS($D:$D,R$1,$F:$F,$N32,$H:$H,$O32))</f>
        <v/>
      </c>
      <c r="S32" s="24">
        <f>IF(COUNTIFS($D:$D,S$1,$F:$F,$N32,$H:$H,$O32)=0,"",COUNTIFS($D:$D,S$1,$F:$F,$N32,$H:$H,$O32))</f>
        <v>1</v>
      </c>
      <c r="T32" s="24">
        <f>IF(COUNTIFS($D:$D,T$1,$F:$F,$N32,$H:$H,$O32)=0,"",COUNTIFS($D:$D,T$1,$F:$F,$N32,$H:$H,$O32))</f>
        <v>1</v>
      </c>
      <c r="U32" t="str">
        <f>M32</f>
        <v>理工</v>
      </c>
    </row>
    <row r="33" spans="1:21">
      <c r="A33" s="18">
        <v>32</v>
      </c>
      <c r="B33" s="17" t="s">
        <v>66</v>
      </c>
      <c r="C33" s="17" t="s">
        <v>68</v>
      </c>
      <c r="D33" s="7">
        <v>104</v>
      </c>
      <c r="E33" s="8" t="s">
        <v>91</v>
      </c>
      <c r="F33" s="8" t="s">
        <v>40</v>
      </c>
      <c r="G33" s="9" t="s">
        <v>115</v>
      </c>
      <c r="H33" s="38" t="str">
        <f t="shared" si="3"/>
        <v>醫材科技暨生醫影像科技產業菁英博士學位學程</v>
      </c>
      <c r="I33" s="2"/>
      <c r="J33" s="17">
        <f t="shared" si="0"/>
        <v>2</v>
      </c>
      <c r="M33" s="57" t="s">
        <v>72</v>
      </c>
      <c r="N33" s="22" t="s">
        <v>26</v>
      </c>
      <c r="O33" s="22" t="s">
        <v>103</v>
      </c>
      <c r="P33" s="25">
        <f>SUM(Q33:T33)</f>
        <v>2</v>
      </c>
      <c r="Q33" s="24" t="str">
        <f>IF(COUNTIFS($D:$D,Q$1,$F:$F,$N33,$H:$H,$O33)=0,"",COUNTIFS($D:$D,Q$1,$F:$F,$N33,$H:$H,$O33))</f>
        <v/>
      </c>
      <c r="R33" s="24">
        <f>IF(COUNTIFS($D:$D,R$1,$F:$F,$N33,$H:$H,$O33)=0,"",COUNTIFS($D:$D,R$1,$F:$F,$N33,$H:$H,$O33))</f>
        <v>1</v>
      </c>
      <c r="S33" s="24">
        <f>IF(COUNTIFS($D:$D,S$1,$F:$F,$N33,$H:$H,$O33)=0,"",COUNTIFS($D:$D,S$1,$F:$F,$N33,$H:$H,$O33))</f>
        <v>1</v>
      </c>
      <c r="T33" s="24" t="str">
        <f>IF(COUNTIFS($D:$D,T$1,$F:$F,$N33,$H:$H,$O33)=0,"",COUNTIFS($D:$D,T$1,$F:$F,$N33,$H:$H,$O33))</f>
        <v/>
      </c>
      <c r="U33" t="str">
        <f>M33</f>
        <v>生物醫療</v>
      </c>
    </row>
    <row r="34" spans="1:21">
      <c r="A34" s="18">
        <v>33</v>
      </c>
      <c r="B34" s="17" t="s">
        <v>66</v>
      </c>
      <c r="C34" s="17" t="s">
        <v>68</v>
      </c>
      <c r="D34" s="7">
        <v>104</v>
      </c>
      <c r="E34" s="8" t="s">
        <v>91</v>
      </c>
      <c r="F34" s="8" t="s">
        <v>128</v>
      </c>
      <c r="G34" s="9" t="s">
        <v>129</v>
      </c>
      <c r="H34" s="38" t="str">
        <f t="shared" si="3"/>
        <v>工學院機器人博士學位學程</v>
      </c>
      <c r="I34" s="2"/>
      <c r="J34" s="17">
        <f t="shared" ref="J34:J65" si="4">COUNTIFS($F:$F,$F34,$G:$G,$G34)</f>
        <v>2</v>
      </c>
      <c r="M34" s="56" t="s">
        <v>72</v>
      </c>
      <c r="N34" s="22" t="s">
        <v>26</v>
      </c>
      <c r="O34" s="22" t="s">
        <v>159</v>
      </c>
      <c r="P34" s="25">
        <f>SUM(Q34:T34)</f>
        <v>1</v>
      </c>
      <c r="Q34" s="24" t="str">
        <f>IF(COUNTIFS($D:$D,Q$1,$F:$F,$N34,$H:$H,$O34)=0,"",COUNTIFS($D:$D,Q$1,$F:$F,$N34,$H:$H,$O34))</f>
        <v/>
      </c>
      <c r="R34" s="24" t="str">
        <f>IF(COUNTIFS($D:$D,R$1,$F:$F,$N34,$H:$H,$O34)=0,"",COUNTIFS($D:$D,R$1,$F:$F,$N34,$H:$H,$O34))</f>
        <v/>
      </c>
      <c r="S34" s="24" t="str">
        <f>IF(COUNTIFS($D:$D,S$1,$F:$F,$N34,$H:$H,$O34)=0,"",COUNTIFS($D:$D,S$1,$F:$F,$N34,$H:$H,$O34))</f>
        <v/>
      </c>
      <c r="T34" s="24">
        <f>IF(COUNTIFS($D:$D,T$1,$F:$F,$N34,$H:$H,$O34)=0,"",COUNTIFS($D:$D,T$1,$F:$F,$N34,$H:$H,$O34))</f>
        <v>1</v>
      </c>
      <c r="U34" t="str">
        <f>M34</f>
        <v>生物醫療</v>
      </c>
    </row>
    <row r="35" spans="1:21">
      <c r="A35" s="18">
        <v>34</v>
      </c>
      <c r="B35" s="17" t="s">
        <v>64</v>
      </c>
      <c r="C35" s="17" t="s">
        <v>68</v>
      </c>
      <c r="D35" s="7">
        <v>104</v>
      </c>
      <c r="E35" s="8" t="s">
        <v>91</v>
      </c>
      <c r="F35" s="8" t="s">
        <v>37</v>
      </c>
      <c r="G35" s="9" t="s">
        <v>92</v>
      </c>
      <c r="H35" s="38" t="str">
        <f t="shared" si="3"/>
        <v>先進機電產學研發菁英博士學程</v>
      </c>
      <c r="I35" s="2"/>
      <c r="J35" s="17">
        <f t="shared" si="4"/>
        <v>1</v>
      </c>
      <c r="M35" s="57" t="s">
        <v>84</v>
      </c>
      <c r="N35" s="22" t="s">
        <v>26</v>
      </c>
      <c r="O35" s="22" t="s">
        <v>104</v>
      </c>
      <c r="P35" s="25">
        <f>SUM(Q35:T35)</f>
        <v>1</v>
      </c>
      <c r="Q35" s="24" t="str">
        <f>IF(COUNTIFS($D:$D,Q$1,$F:$F,$N35,$H:$H,$O35)=0,"",COUNTIFS($D:$D,Q$1,$F:$F,$N35,$H:$H,$O35))</f>
        <v/>
      </c>
      <c r="R35" s="24">
        <f>IF(COUNTIFS($D:$D,R$1,$F:$F,$N35,$H:$H,$O35)=0,"",COUNTIFS($D:$D,R$1,$F:$F,$N35,$H:$H,$O35))</f>
        <v>1</v>
      </c>
      <c r="S35" s="24" t="str">
        <f>IF(COUNTIFS($D:$D,S$1,$F:$F,$N35,$H:$H,$O35)=0,"",COUNTIFS($D:$D,S$1,$F:$F,$N35,$H:$H,$O35))</f>
        <v/>
      </c>
      <c r="T35" s="24" t="str">
        <f>IF(COUNTIFS($D:$D,T$1,$F:$F,$N35,$H:$H,$O35)=0,"",COUNTIFS($D:$D,T$1,$F:$F,$N35,$H:$H,$O35))</f>
        <v/>
      </c>
      <c r="U35" t="str">
        <f>M35</f>
        <v>人社管理</v>
      </c>
    </row>
    <row r="36" spans="1:21">
      <c r="A36" s="18">
        <v>35</v>
      </c>
      <c r="B36" s="17" t="s">
        <v>64</v>
      </c>
      <c r="C36" s="17" t="s">
        <v>68</v>
      </c>
      <c r="D36" s="7">
        <v>104</v>
      </c>
      <c r="E36" s="8" t="s">
        <v>91</v>
      </c>
      <c r="F36" s="8" t="s">
        <v>30</v>
      </c>
      <c r="G36" s="9" t="s">
        <v>96</v>
      </c>
      <c r="H36" s="38" t="str">
        <f t="shared" si="3"/>
        <v>地球科學產學菁英博士學程</v>
      </c>
      <c r="I36" s="2"/>
      <c r="J36" s="17">
        <f t="shared" si="4"/>
        <v>3</v>
      </c>
      <c r="M36" s="56" t="s">
        <v>80</v>
      </c>
      <c r="N36" s="22" t="s">
        <v>26</v>
      </c>
      <c r="O36" s="22" t="s">
        <v>161</v>
      </c>
      <c r="P36" s="25">
        <f>SUM(Q36:T36)</f>
        <v>1</v>
      </c>
      <c r="Q36" s="24" t="str">
        <f>IF(COUNTIFS($D:$D,Q$1,$F:$F,$N36,$H:$H,$O36)=0,"",COUNTIFS($D:$D,Q$1,$F:$F,$N36,$H:$H,$O36))</f>
        <v/>
      </c>
      <c r="R36" s="24" t="str">
        <f>IF(COUNTIFS($D:$D,R$1,$F:$F,$N36,$H:$H,$O36)=0,"",COUNTIFS($D:$D,R$1,$F:$F,$N36,$H:$H,$O36))</f>
        <v/>
      </c>
      <c r="S36" s="24" t="str">
        <f>IF(COUNTIFS($D:$D,S$1,$F:$F,$N36,$H:$H,$O36)=0,"",COUNTIFS($D:$D,S$1,$F:$F,$N36,$H:$H,$O36))</f>
        <v/>
      </c>
      <c r="T36" s="24">
        <f>IF(COUNTIFS($D:$D,T$1,$F:$F,$N36,$H:$H,$O36)=0,"",COUNTIFS($D:$D,T$1,$F:$F,$N36,$H:$H,$O36))</f>
        <v>1</v>
      </c>
      <c r="U36" t="str">
        <f>M36</f>
        <v>電機資訊</v>
      </c>
    </row>
    <row r="37" spans="1:21">
      <c r="A37" s="18">
        <v>36</v>
      </c>
      <c r="B37" s="17" t="s">
        <v>64</v>
      </c>
      <c r="C37" s="17" t="s">
        <v>68</v>
      </c>
      <c r="D37" s="7">
        <v>104</v>
      </c>
      <c r="E37" s="8" t="s">
        <v>91</v>
      </c>
      <c r="F37" s="8" t="s">
        <v>35</v>
      </c>
      <c r="G37" s="9" t="s">
        <v>113</v>
      </c>
      <c r="H37" s="38" t="str">
        <f t="shared" si="3"/>
        <v>前瞻功能材料產業博士學位學程</v>
      </c>
      <c r="I37" s="2"/>
      <c r="J37" s="17">
        <f t="shared" si="4"/>
        <v>3</v>
      </c>
      <c r="M37" s="57" t="s">
        <v>80</v>
      </c>
      <c r="N37" s="23" t="s">
        <v>26</v>
      </c>
      <c r="O37" s="23" t="s">
        <v>158</v>
      </c>
      <c r="P37" s="25">
        <f>SUM(Q37:T37)</f>
        <v>3</v>
      </c>
      <c r="Q37" s="24" t="str">
        <f>IF(COUNTIFS($D:$D,Q$1,$F:$F,$N37,$H:$H,$O37)=0,"",COUNTIFS($D:$D,Q$1,$F:$F,$N37,$H:$H,$O37))</f>
        <v/>
      </c>
      <c r="R37" s="24">
        <f>IF(COUNTIFS($D:$D,R$1,$F:$F,$N37,$H:$H,$O37)=0,"",COUNTIFS($D:$D,R$1,$F:$F,$N37,$H:$H,$O37))</f>
        <v>1</v>
      </c>
      <c r="S37" s="24">
        <f>IF(COUNTIFS($D:$D,S$1,$F:$F,$N37,$H:$H,$O37)=0,"",COUNTIFS($D:$D,S$1,$F:$F,$N37,$H:$H,$O37))</f>
        <v>1</v>
      </c>
      <c r="T37" s="24">
        <f>IF(COUNTIFS($D:$D,T$1,$F:$F,$N37,$H:$H,$O37)=0,"",COUNTIFS($D:$D,T$1,$F:$F,$N37,$H:$H,$O37))</f>
        <v>1</v>
      </c>
      <c r="U37" t="str">
        <f>M37</f>
        <v>電機資訊</v>
      </c>
    </row>
    <row r="38" spans="1:21">
      <c r="A38" s="18">
        <v>37</v>
      </c>
      <c r="B38" s="17" t="s">
        <v>64</v>
      </c>
      <c r="C38" s="17" t="s">
        <v>17</v>
      </c>
      <c r="D38" s="7">
        <v>104</v>
      </c>
      <c r="E38" s="8" t="s">
        <v>91</v>
      </c>
      <c r="F38" s="8" t="s">
        <v>33</v>
      </c>
      <c r="G38" s="9" t="s">
        <v>121</v>
      </c>
      <c r="H38" s="38" t="str">
        <f t="shared" si="3"/>
        <v>機電科技學程</v>
      </c>
      <c r="I38" s="2"/>
      <c r="J38" s="17">
        <f t="shared" si="4"/>
        <v>3</v>
      </c>
      <c r="M38" s="57" t="s">
        <v>80</v>
      </c>
      <c r="N38" s="22" t="s">
        <v>26</v>
      </c>
      <c r="O38" s="22" t="s">
        <v>107</v>
      </c>
      <c r="P38" s="25">
        <f>SUM(Q38:T38)</f>
        <v>3</v>
      </c>
      <c r="Q38" s="24" t="str">
        <f>IF(COUNTIFS($D:$D,Q$1,$F:$F,$N38,$H:$H,$O38)=0,"",COUNTIFS($D:$D,Q$1,$F:$F,$N38,$H:$H,$O38))</f>
        <v/>
      </c>
      <c r="R38" s="24">
        <f>IF(COUNTIFS($D:$D,R$1,$F:$F,$N38,$H:$H,$O38)=0,"",COUNTIFS($D:$D,R$1,$F:$F,$N38,$H:$H,$O38))</f>
        <v>1</v>
      </c>
      <c r="S38" s="24">
        <f>IF(COUNTIFS($D:$D,S$1,$F:$F,$N38,$H:$H,$O38)=0,"",COUNTIFS($D:$D,S$1,$F:$F,$N38,$H:$H,$O38))</f>
        <v>1</v>
      </c>
      <c r="T38" s="24">
        <f>IF(COUNTIFS($D:$D,T$1,$F:$F,$N38,$H:$H,$O38)=0,"",COUNTIFS($D:$D,T$1,$F:$F,$N38,$H:$H,$O38))</f>
        <v>1</v>
      </c>
      <c r="U38" t="str">
        <f>M38</f>
        <v>電機資訊</v>
      </c>
    </row>
    <row r="39" spans="1:21">
      <c r="A39" s="18">
        <v>38</v>
      </c>
      <c r="B39" s="17" t="s">
        <v>64</v>
      </c>
      <c r="C39" s="17" t="s">
        <v>68</v>
      </c>
      <c r="D39" s="7">
        <v>104</v>
      </c>
      <c r="E39" s="8" t="s">
        <v>80</v>
      </c>
      <c r="F39" s="8" t="s">
        <v>32</v>
      </c>
      <c r="G39" s="9" t="s">
        <v>125</v>
      </c>
      <c r="H39" s="38" t="str">
        <f t="shared" si="3"/>
        <v>圖資產學菁英博士學位學程</v>
      </c>
      <c r="I39" s="2"/>
      <c r="J39" s="17">
        <f t="shared" si="4"/>
        <v>2</v>
      </c>
      <c r="M39" s="57" t="s">
        <v>80</v>
      </c>
      <c r="N39" s="22" t="s">
        <v>26</v>
      </c>
      <c r="O39" s="22" t="s">
        <v>108</v>
      </c>
      <c r="P39" s="25">
        <f>SUM(Q39:T39)</f>
        <v>1</v>
      </c>
      <c r="Q39" s="24" t="str">
        <f>IF(COUNTIFS($D:$D,Q$1,$F:$F,$N39,$H:$H,$O39)=0,"",COUNTIFS($D:$D,Q$1,$F:$F,$N39,$H:$H,$O39))</f>
        <v/>
      </c>
      <c r="R39" s="24" t="str">
        <f>IF(COUNTIFS($D:$D,R$1,$F:$F,$N39,$H:$H,$O39)=0,"",COUNTIFS($D:$D,R$1,$F:$F,$N39,$H:$H,$O39))</f>
        <v/>
      </c>
      <c r="S39" s="24">
        <f>IF(COUNTIFS($D:$D,S$1,$F:$F,$N39,$H:$H,$O39)=0,"",COUNTIFS($D:$D,S$1,$F:$F,$N39,$H:$H,$O39))</f>
        <v>1</v>
      </c>
      <c r="T39" s="24" t="str">
        <f>IF(COUNTIFS($D:$D,T$1,$F:$F,$N39,$H:$H,$O39)=0,"",COUNTIFS($D:$D,T$1,$F:$F,$N39,$H:$H,$O39))</f>
        <v/>
      </c>
      <c r="U39" t="str">
        <f>M39</f>
        <v>電機資訊</v>
      </c>
    </row>
    <row r="40" spans="1:21">
      <c r="A40" s="18">
        <v>39</v>
      </c>
      <c r="B40" s="17" t="s">
        <v>64</v>
      </c>
      <c r="C40" s="17" t="s">
        <v>68</v>
      </c>
      <c r="D40" s="7">
        <v>104</v>
      </c>
      <c r="E40" s="8" t="s">
        <v>80</v>
      </c>
      <c r="F40" s="8" t="s">
        <v>30</v>
      </c>
      <c r="G40" s="9" t="s">
        <v>98</v>
      </c>
      <c r="H40" s="38" t="str">
        <f t="shared" si="3"/>
        <v>電通資訊與網路學習產學博士學程</v>
      </c>
      <c r="I40" s="2"/>
      <c r="J40" s="17">
        <f t="shared" si="4"/>
        <v>3</v>
      </c>
      <c r="M40" s="57" t="s">
        <v>80</v>
      </c>
      <c r="N40" s="22" t="s">
        <v>26</v>
      </c>
      <c r="O40" s="22" t="s">
        <v>157</v>
      </c>
      <c r="P40" s="25">
        <f>SUM(Q40:T40)</f>
        <v>2</v>
      </c>
      <c r="Q40" s="24">
        <f>IF(COUNTIFS($D:$D,Q$1,$F:$F,$N40,$H:$H,$O40)=0,"",COUNTIFS($D:$D,Q$1,$F:$F,$N40,$H:$H,$O40))</f>
        <v>1</v>
      </c>
      <c r="R40" s="24" t="str">
        <f>IF(COUNTIFS($D:$D,R$1,$F:$F,$N40,$H:$H,$O40)=0,"",COUNTIFS($D:$D,R$1,$F:$F,$N40,$H:$H,$O40))</f>
        <v/>
      </c>
      <c r="S40" s="24" t="str">
        <f>IF(COUNTIFS($D:$D,S$1,$F:$F,$N40,$H:$H,$O40)=0,"",COUNTIFS($D:$D,S$1,$F:$F,$N40,$H:$H,$O40))</f>
        <v/>
      </c>
      <c r="T40" s="24">
        <f>IF(COUNTIFS($D:$D,T$1,$F:$F,$N40,$H:$H,$O40)=0,"",COUNTIFS($D:$D,T$1,$F:$F,$N40,$H:$H,$O40))</f>
        <v>1</v>
      </c>
      <c r="U40" t="str">
        <f>M40</f>
        <v>電機資訊</v>
      </c>
    </row>
    <row r="41" spans="1:21">
      <c r="A41" s="18">
        <v>40</v>
      </c>
      <c r="B41" s="17" t="s">
        <v>64</v>
      </c>
      <c r="C41" s="17" t="s">
        <v>68</v>
      </c>
      <c r="D41" s="7">
        <v>104</v>
      </c>
      <c r="E41" s="8" t="s">
        <v>80</v>
      </c>
      <c r="F41" s="8" t="s">
        <v>28</v>
      </c>
      <c r="G41" s="9" t="s">
        <v>209</v>
      </c>
      <c r="H41" s="53" t="s">
        <v>210</v>
      </c>
      <c r="I41" s="2"/>
      <c r="J41" s="17">
        <f t="shared" si="4"/>
        <v>1</v>
      </c>
      <c r="M41" s="57" t="s">
        <v>80</v>
      </c>
      <c r="N41" s="22" t="s">
        <v>47</v>
      </c>
      <c r="O41" s="22" t="s">
        <v>109</v>
      </c>
      <c r="P41" s="25">
        <f>SUM(Q41:T41)</f>
        <v>3</v>
      </c>
      <c r="Q41" s="24">
        <f>IF(COUNTIFS($D:$D,Q$1,$F:$F,$N41,$H:$H,$O41)=0,"",COUNTIFS($D:$D,Q$1,$F:$F,$N41,$H:$H,$O41))</f>
        <v>1</v>
      </c>
      <c r="R41" s="24" t="str">
        <f>IF(COUNTIFS($D:$D,R$1,$F:$F,$N41,$H:$H,$O41)=0,"",COUNTIFS($D:$D,R$1,$F:$F,$N41,$H:$H,$O41))</f>
        <v/>
      </c>
      <c r="S41" s="24">
        <f>IF(COUNTIFS($D:$D,S$1,$F:$F,$N41,$H:$H,$O41)=0,"",COUNTIFS($D:$D,S$1,$F:$F,$N41,$H:$H,$O41))</f>
        <v>1</v>
      </c>
      <c r="T41" s="24">
        <f>IF(COUNTIFS($D:$D,T$1,$F:$F,$N41,$H:$H,$O41)=0,"",COUNTIFS($D:$D,T$1,$F:$F,$N41,$H:$H,$O41))</f>
        <v>1</v>
      </c>
      <c r="U41" t="str">
        <f>M41</f>
        <v>電機資訊</v>
      </c>
    </row>
    <row r="42" spans="1:21">
      <c r="A42" s="18">
        <v>41</v>
      </c>
      <c r="B42" s="17" t="s">
        <v>64</v>
      </c>
      <c r="C42" s="17" t="s">
        <v>68</v>
      </c>
      <c r="D42" s="7">
        <v>104</v>
      </c>
      <c r="E42" s="8" t="s">
        <v>80</v>
      </c>
      <c r="F42" s="8" t="s">
        <v>27</v>
      </c>
      <c r="G42" s="9" t="s">
        <v>107</v>
      </c>
      <c r="H42" s="38" t="str">
        <f t="shared" si="3"/>
        <v>資訊科學與工程研究所乙組</v>
      </c>
      <c r="I42" s="2"/>
      <c r="J42" s="17">
        <f t="shared" si="4"/>
        <v>3</v>
      </c>
      <c r="M42" s="56" t="s">
        <v>91</v>
      </c>
      <c r="N42" s="22" t="s">
        <v>177</v>
      </c>
      <c r="O42" s="22" t="s">
        <v>166</v>
      </c>
      <c r="P42" s="25">
        <f>SUM(Q42:T42)</f>
        <v>1</v>
      </c>
      <c r="Q42" s="24" t="str">
        <f>IF(COUNTIFS($D:$D,Q$1,$F:$F,$N42,$H:$H,$O42)=0,"",COUNTIFS($D:$D,Q$1,$F:$F,$N42,$H:$H,$O42))</f>
        <v/>
      </c>
      <c r="R42" s="24" t="str">
        <f>IF(COUNTIFS($D:$D,R$1,$F:$F,$N42,$H:$H,$O42)=0,"",COUNTIFS($D:$D,R$1,$F:$F,$N42,$H:$H,$O42))</f>
        <v/>
      </c>
      <c r="S42" s="24" t="str">
        <f>IF(COUNTIFS($D:$D,S$1,$F:$F,$N42,$H:$H,$O42)=0,"",COUNTIFS($D:$D,S$1,$F:$F,$N42,$H:$H,$O42))</f>
        <v/>
      </c>
      <c r="T42" s="24">
        <f>IF(COUNTIFS($D:$D,T$1,$F:$F,$N42,$H:$H,$O42)=0,"",COUNTIFS($D:$D,T$1,$F:$F,$N42,$H:$H,$O42))</f>
        <v>1</v>
      </c>
      <c r="U42" t="str">
        <f>M42</f>
        <v>理工</v>
      </c>
    </row>
    <row r="43" spans="1:21">
      <c r="A43" s="18">
        <v>42</v>
      </c>
      <c r="B43" s="17" t="s">
        <v>64</v>
      </c>
      <c r="C43" s="17" t="s">
        <v>17</v>
      </c>
      <c r="D43" s="7">
        <v>104</v>
      </c>
      <c r="E43" s="8" t="s">
        <v>80</v>
      </c>
      <c r="F43" s="12" t="s">
        <v>25</v>
      </c>
      <c r="G43" s="9" t="s">
        <v>120</v>
      </c>
      <c r="H43" s="38" t="str">
        <f t="shared" si="3"/>
        <v>電資科技學程</v>
      </c>
      <c r="I43" s="2"/>
      <c r="J43" s="17">
        <f t="shared" si="4"/>
        <v>1</v>
      </c>
      <c r="M43" s="56" t="s">
        <v>91</v>
      </c>
      <c r="N43" s="22" t="s">
        <v>177</v>
      </c>
      <c r="O43" s="22" t="s">
        <v>165</v>
      </c>
      <c r="P43" s="25">
        <f>SUM(Q43:T43)</f>
        <v>1</v>
      </c>
      <c r="Q43" s="24" t="str">
        <f>IF(COUNTIFS($D:$D,Q$1,$F:$F,$N43,$H:$H,$O43)=0,"",COUNTIFS($D:$D,Q$1,$F:$F,$N43,$H:$H,$O43))</f>
        <v/>
      </c>
      <c r="R43" s="24" t="str">
        <f>IF(COUNTIFS($D:$D,R$1,$F:$F,$N43,$H:$H,$O43)=0,"",COUNTIFS($D:$D,R$1,$F:$F,$N43,$H:$H,$O43))</f>
        <v/>
      </c>
      <c r="S43" s="24" t="str">
        <f>IF(COUNTIFS($D:$D,S$1,$F:$F,$N43,$H:$H,$O43)=0,"",COUNTIFS($D:$D,S$1,$F:$F,$N43,$H:$H,$O43))</f>
        <v/>
      </c>
      <c r="T43" s="24">
        <f>IF(COUNTIFS($D:$D,T$1,$F:$F,$N43,$H:$H,$O43)=0,"",COUNTIFS($D:$D,T$1,$F:$F,$N43,$H:$H,$O43))</f>
        <v>1</v>
      </c>
      <c r="U43" t="str">
        <f>M43</f>
        <v>理工</v>
      </c>
    </row>
    <row r="44" spans="1:21">
      <c r="A44" s="18">
        <v>43</v>
      </c>
      <c r="B44" s="17" t="s">
        <v>3</v>
      </c>
      <c r="C44" s="17" t="s">
        <v>4</v>
      </c>
      <c r="D44" s="13">
        <v>105</v>
      </c>
      <c r="E44" s="8" t="s">
        <v>84</v>
      </c>
      <c r="F44" s="8" t="s">
        <v>36</v>
      </c>
      <c r="G44" s="9" t="s">
        <v>90</v>
      </c>
      <c r="H44" s="38" t="str">
        <f t="shared" si="3"/>
        <v>人力資源管理產學菁英博士學位學程</v>
      </c>
      <c r="J44" s="17">
        <f t="shared" si="4"/>
        <v>3</v>
      </c>
      <c r="M44" s="57" t="s">
        <v>72</v>
      </c>
      <c r="N44" s="22" t="s">
        <v>34</v>
      </c>
      <c r="O44" s="22" t="s">
        <v>111</v>
      </c>
      <c r="P44" s="25">
        <f>SUM(Q44:T44)</f>
        <v>3</v>
      </c>
      <c r="Q44" s="24">
        <f>IF(COUNTIFS($D:$D,Q$1,$F:$F,$N44,$H:$H,$O44)=0,"",COUNTIFS($D:$D,Q$1,$F:$F,$N44,$H:$H,$O44))</f>
        <v>1</v>
      </c>
      <c r="R44" s="24" t="str">
        <f>IF(COUNTIFS($D:$D,R$1,$F:$F,$N44,$H:$H,$O44)=0,"",COUNTIFS($D:$D,R$1,$F:$F,$N44,$H:$H,$O44))</f>
        <v/>
      </c>
      <c r="S44" s="24">
        <f>IF(COUNTIFS($D:$D,S$1,$F:$F,$N44,$H:$H,$O44)=0,"",COUNTIFS($D:$D,S$1,$F:$F,$N44,$H:$H,$O44))</f>
        <v>1</v>
      </c>
      <c r="T44" s="24">
        <f>IF(COUNTIFS($D:$D,T$1,$F:$F,$N44,$H:$H,$O44)=0,"",COUNTIFS($D:$D,T$1,$F:$F,$N44,$H:$H,$O44))</f>
        <v>1</v>
      </c>
      <c r="U44" t="str">
        <f>M44</f>
        <v>生物醫療</v>
      </c>
    </row>
    <row r="45" spans="1:21">
      <c r="A45" s="18">
        <v>44</v>
      </c>
      <c r="B45" s="17" t="s">
        <v>3</v>
      </c>
      <c r="C45" s="17" t="s">
        <v>4</v>
      </c>
      <c r="D45" s="13">
        <v>105</v>
      </c>
      <c r="E45" s="8" t="s">
        <v>84</v>
      </c>
      <c r="F45" s="8" t="s">
        <v>36</v>
      </c>
      <c r="G45" s="37" t="s">
        <v>175</v>
      </c>
      <c r="H45" s="9" t="s">
        <v>176</v>
      </c>
      <c r="J45" s="17">
        <f t="shared" si="4"/>
        <v>1</v>
      </c>
      <c r="M45" s="57" t="s">
        <v>72</v>
      </c>
      <c r="N45" s="22" t="s">
        <v>34</v>
      </c>
      <c r="O45" s="22" t="s">
        <v>112</v>
      </c>
      <c r="P45" s="25">
        <f>SUM(Q45:T45)</f>
        <v>2</v>
      </c>
      <c r="Q45" s="24" t="str">
        <f>IF(COUNTIFS($D:$D,Q$1,$F:$F,$N45,$H:$H,$O45)=0,"",COUNTIFS($D:$D,Q$1,$F:$F,$N45,$H:$H,$O45))</f>
        <v/>
      </c>
      <c r="R45" s="24" t="str">
        <f>IF(COUNTIFS($D:$D,R$1,$F:$F,$N45,$H:$H,$O45)=0,"",COUNTIFS($D:$D,R$1,$F:$F,$N45,$H:$H,$O45))</f>
        <v/>
      </c>
      <c r="S45" s="24">
        <f>IF(COUNTIFS($D:$D,S$1,$F:$F,$N45,$H:$H,$O45)=0,"",COUNTIFS($D:$D,S$1,$F:$F,$N45,$H:$H,$O45))</f>
        <v>1</v>
      </c>
      <c r="T45" s="24">
        <f>IF(COUNTIFS($D:$D,T$1,$F:$F,$N45,$H:$H,$O45)=0,"",COUNTIFS($D:$D,T$1,$F:$F,$N45,$H:$H,$O45))</f>
        <v>1</v>
      </c>
      <c r="U45" t="str">
        <f>M45</f>
        <v>生物醫療</v>
      </c>
    </row>
    <row r="46" spans="1:21">
      <c r="A46" s="18">
        <v>45</v>
      </c>
      <c r="B46" s="17" t="s">
        <v>5</v>
      </c>
      <c r="C46" s="17" t="s">
        <v>4</v>
      </c>
      <c r="D46" s="13">
        <v>105</v>
      </c>
      <c r="E46" s="8" t="s">
        <v>84</v>
      </c>
      <c r="F46" s="8" t="s">
        <v>81</v>
      </c>
      <c r="G46" s="9" t="s">
        <v>85</v>
      </c>
      <c r="H46" s="38" t="str">
        <f t="shared" ref="H46:H90" si="5">G46</f>
        <v>智慧健康先進管理技術博士學位學程</v>
      </c>
      <c r="J46" s="17">
        <f t="shared" si="4"/>
        <v>2</v>
      </c>
      <c r="M46" s="57" t="s">
        <v>91</v>
      </c>
      <c r="N46" s="22" t="s">
        <v>34</v>
      </c>
      <c r="O46" s="22" t="s">
        <v>113</v>
      </c>
      <c r="P46" s="25">
        <f>SUM(Q46:T46)</f>
        <v>3</v>
      </c>
      <c r="Q46" s="24" t="str">
        <f>IF(COUNTIFS($D:$D,Q$1,$F:$F,$N46,$H:$H,$O46)=0,"",COUNTIFS($D:$D,Q$1,$F:$F,$N46,$H:$H,$O46))</f>
        <v/>
      </c>
      <c r="R46" s="24">
        <f>IF(COUNTIFS($D:$D,R$1,$F:$F,$N46,$H:$H,$O46)=0,"",COUNTIFS($D:$D,R$1,$F:$F,$N46,$H:$H,$O46))</f>
        <v>1</v>
      </c>
      <c r="S46" s="24">
        <f>IF(COUNTIFS($D:$D,S$1,$F:$F,$N46,$H:$H,$O46)=0,"",COUNTIFS($D:$D,S$1,$F:$F,$N46,$H:$H,$O46))</f>
        <v>1</v>
      </c>
      <c r="T46" s="24">
        <f>IF(COUNTIFS($D:$D,T$1,$F:$F,$N46,$H:$H,$O46)=0,"",COUNTIFS($D:$D,T$1,$F:$F,$N46,$H:$H,$O46))</f>
        <v>1</v>
      </c>
      <c r="U46" t="str">
        <f>M46</f>
        <v>理工</v>
      </c>
    </row>
    <row r="47" spans="1:21">
      <c r="A47" s="18">
        <v>46</v>
      </c>
      <c r="B47" s="17" t="s">
        <v>6</v>
      </c>
      <c r="C47" s="17" t="s">
        <v>7</v>
      </c>
      <c r="D47" s="13">
        <v>105</v>
      </c>
      <c r="E47" s="8" t="s">
        <v>84</v>
      </c>
      <c r="F47" s="8" t="s">
        <v>132</v>
      </c>
      <c r="G47" s="9" t="s">
        <v>133</v>
      </c>
      <c r="H47" s="38" t="str">
        <f t="shared" si="5"/>
        <v>產業商學博士學位學程</v>
      </c>
      <c r="J47" s="17">
        <f t="shared" si="4"/>
        <v>2</v>
      </c>
      <c r="M47" s="57" t="s">
        <v>72</v>
      </c>
      <c r="N47" s="22" t="s">
        <v>40</v>
      </c>
      <c r="O47" s="22" t="s">
        <v>114</v>
      </c>
      <c r="P47" s="25">
        <f>SUM(Q47:T47)</f>
        <v>2</v>
      </c>
      <c r="Q47" s="24" t="str">
        <f>IF(COUNTIFS($D:$D,Q$1,$F:$F,$N47,$H:$H,$O47)=0,"",COUNTIFS($D:$D,Q$1,$F:$F,$N47,$H:$H,$O47))</f>
        <v/>
      </c>
      <c r="R47" s="24">
        <f>IF(COUNTIFS($D:$D,R$1,$F:$F,$N47,$H:$H,$O47)=0,"",COUNTIFS($D:$D,R$1,$F:$F,$N47,$H:$H,$O47))</f>
        <v>1</v>
      </c>
      <c r="S47" s="24">
        <f>IF(COUNTIFS($D:$D,S$1,$F:$F,$N47,$H:$H,$O47)=0,"",COUNTIFS($D:$D,S$1,$F:$F,$N47,$H:$H,$O47))</f>
        <v>1</v>
      </c>
      <c r="T47" s="24" t="str">
        <f>IF(COUNTIFS($D:$D,T$1,$F:$F,$N47,$H:$H,$O47)=0,"",COUNTIFS($D:$D,T$1,$F:$F,$N47,$H:$H,$O47))</f>
        <v/>
      </c>
      <c r="U47" t="str">
        <f>M47</f>
        <v>生物醫療</v>
      </c>
    </row>
    <row r="48" spans="1:21">
      <c r="A48" s="18">
        <v>47</v>
      </c>
      <c r="B48" s="17" t="s">
        <v>8</v>
      </c>
      <c r="C48" s="17" t="s">
        <v>4</v>
      </c>
      <c r="D48" s="13">
        <v>105</v>
      </c>
      <c r="E48" s="8" t="s">
        <v>84</v>
      </c>
      <c r="F48" s="8" t="s">
        <v>45</v>
      </c>
      <c r="G48" s="9" t="s">
        <v>117</v>
      </c>
      <c r="H48" s="38" t="str">
        <f t="shared" si="5"/>
        <v>國際文教管理人才學位學程</v>
      </c>
      <c r="J48" s="17">
        <f t="shared" si="4"/>
        <v>3</v>
      </c>
      <c r="M48" s="56" t="s">
        <v>72</v>
      </c>
      <c r="N48" s="22" t="s">
        <v>40</v>
      </c>
      <c r="O48" s="22" t="s">
        <v>168</v>
      </c>
      <c r="P48" s="25">
        <f>SUM(Q48:T48)</f>
        <v>1</v>
      </c>
      <c r="Q48" s="24" t="str">
        <f>IF(COUNTIFS($D:$D,Q$1,$F:$F,$N48,$H:$H,$O48)=0,"",COUNTIFS($D:$D,Q$1,$F:$F,$N48,$H:$H,$O48))</f>
        <v/>
      </c>
      <c r="R48" s="24" t="str">
        <f>IF(COUNTIFS($D:$D,R$1,$F:$F,$N48,$H:$H,$O48)=0,"",COUNTIFS($D:$D,R$1,$F:$F,$N48,$H:$H,$O48))</f>
        <v/>
      </c>
      <c r="S48" s="24" t="str">
        <f>IF(COUNTIFS($D:$D,S$1,$F:$F,$N48,$H:$H,$O48)=0,"",COUNTIFS($D:$D,S$1,$F:$F,$N48,$H:$H,$O48))</f>
        <v/>
      </c>
      <c r="T48" s="24">
        <f>IF(COUNTIFS($D:$D,T$1,$F:$F,$N48,$H:$H,$O48)=0,"",COUNTIFS($D:$D,T$1,$F:$F,$N48,$H:$H,$O48))</f>
        <v>1</v>
      </c>
      <c r="U48" t="str">
        <f>M48</f>
        <v>生物醫療</v>
      </c>
    </row>
    <row r="49" spans="1:21">
      <c r="A49" s="18">
        <v>48</v>
      </c>
      <c r="B49" s="17" t="s">
        <v>3</v>
      </c>
      <c r="C49" s="17" t="s">
        <v>7</v>
      </c>
      <c r="D49" s="13">
        <v>105</v>
      </c>
      <c r="E49" s="8" t="s">
        <v>84</v>
      </c>
      <c r="F49" s="8" t="s">
        <v>45</v>
      </c>
      <c r="G49" s="9" t="s">
        <v>118</v>
      </c>
      <c r="H49" s="38" t="str">
        <f t="shared" si="5"/>
        <v>觀光創新與產業加值博士學位學程</v>
      </c>
      <c r="J49" s="17">
        <f t="shared" si="4"/>
        <v>2</v>
      </c>
      <c r="M49" s="56" t="s">
        <v>72</v>
      </c>
      <c r="N49" s="22" t="s">
        <v>40</v>
      </c>
      <c r="O49" s="22" t="s">
        <v>167</v>
      </c>
      <c r="P49" s="25">
        <f>SUM(Q49:T49)</f>
        <v>1</v>
      </c>
      <c r="Q49" s="24" t="str">
        <f>IF(COUNTIFS($D:$D,Q$1,$F:$F,$N49,$H:$H,$O49)=0,"",COUNTIFS($D:$D,Q$1,$F:$F,$N49,$H:$H,$O49))</f>
        <v/>
      </c>
      <c r="R49" s="24" t="str">
        <f>IF(COUNTIFS($D:$D,R$1,$F:$F,$N49,$H:$H,$O49)=0,"",COUNTIFS($D:$D,R$1,$F:$F,$N49,$H:$H,$O49))</f>
        <v/>
      </c>
      <c r="S49" s="24" t="str">
        <f>IF(COUNTIFS($D:$D,S$1,$F:$F,$N49,$H:$H,$O49)=0,"",COUNTIFS($D:$D,S$1,$F:$F,$N49,$H:$H,$O49))</f>
        <v/>
      </c>
      <c r="T49" s="24">
        <f>IF(COUNTIFS($D:$D,T$1,$F:$F,$N49,$H:$H,$O49)=0,"",COUNTIFS($D:$D,T$1,$F:$F,$N49,$H:$H,$O49))</f>
        <v>1</v>
      </c>
      <c r="U49" t="str">
        <f>M49</f>
        <v>生物醫療</v>
      </c>
    </row>
    <row r="50" spans="1:21">
      <c r="A50" s="18">
        <v>49</v>
      </c>
      <c r="B50" s="17" t="s">
        <v>8</v>
      </c>
      <c r="C50" s="17" t="s">
        <v>7</v>
      </c>
      <c r="D50" s="13">
        <v>105</v>
      </c>
      <c r="E50" s="8" t="s">
        <v>72</v>
      </c>
      <c r="F50" s="8" t="s">
        <v>29</v>
      </c>
      <c r="G50" s="9" t="s">
        <v>95</v>
      </c>
      <c r="H50" s="38" t="str">
        <f t="shared" si="5"/>
        <v>生物醫學產學菁英博士學程</v>
      </c>
      <c r="J50" s="17">
        <f t="shared" si="4"/>
        <v>2</v>
      </c>
      <c r="M50" s="57" t="s">
        <v>91</v>
      </c>
      <c r="N50" s="22" t="s">
        <v>40</v>
      </c>
      <c r="O50" s="22" t="s">
        <v>115</v>
      </c>
      <c r="P50" s="25">
        <f>SUM(Q50:T50)</f>
        <v>2</v>
      </c>
      <c r="Q50" s="24" t="str">
        <f>IF(COUNTIFS($D:$D,Q$1,$F:$F,$N50,$H:$H,$O50)=0,"",COUNTIFS($D:$D,Q$1,$F:$F,$N50,$H:$H,$O50))</f>
        <v/>
      </c>
      <c r="R50" s="24">
        <f>IF(COUNTIFS($D:$D,R$1,$F:$F,$N50,$H:$H,$O50)=0,"",COUNTIFS($D:$D,R$1,$F:$F,$N50,$H:$H,$O50))</f>
        <v>1</v>
      </c>
      <c r="S50" s="24">
        <f>IF(COUNTIFS($D:$D,S$1,$F:$F,$N50,$H:$H,$O50)=0,"",COUNTIFS($D:$D,S$1,$F:$F,$N50,$H:$H,$O50))</f>
        <v>1</v>
      </c>
      <c r="T50" s="24" t="str">
        <f>IF(COUNTIFS($D:$D,T$1,$F:$F,$N50,$H:$H,$O50)=0,"",COUNTIFS($D:$D,T$1,$F:$F,$N50,$H:$H,$O50))</f>
        <v/>
      </c>
      <c r="U50" t="str">
        <f>M50</f>
        <v>理工</v>
      </c>
    </row>
    <row r="51" spans="1:21">
      <c r="A51" s="18">
        <v>50</v>
      </c>
      <c r="B51" s="17" t="s">
        <v>5</v>
      </c>
      <c r="C51" s="17" t="s">
        <v>4</v>
      </c>
      <c r="D51" s="13">
        <v>105</v>
      </c>
      <c r="E51" s="8" t="s">
        <v>72</v>
      </c>
      <c r="F51" s="8" t="s">
        <v>73</v>
      </c>
      <c r="G51" s="9" t="s">
        <v>194</v>
      </c>
      <c r="H51" s="38" t="s">
        <v>76</v>
      </c>
      <c r="J51" s="17">
        <f t="shared" si="4"/>
        <v>2</v>
      </c>
      <c r="M51" s="56" t="s">
        <v>91</v>
      </c>
      <c r="N51" s="22" t="s">
        <v>55</v>
      </c>
      <c r="O51" s="22" t="s">
        <v>169</v>
      </c>
      <c r="P51" s="25">
        <f>SUM(Q51:T51)</f>
        <v>1</v>
      </c>
      <c r="Q51" s="24" t="str">
        <f>IF(COUNTIFS($D:$D,Q$1,$F:$F,$N51,$H:$H,$O51)=0,"",COUNTIFS($D:$D,Q$1,$F:$F,$N51,$H:$H,$O51))</f>
        <v/>
      </c>
      <c r="R51" s="24" t="str">
        <f>IF(COUNTIFS($D:$D,R$1,$F:$F,$N51,$H:$H,$O51)=0,"",COUNTIFS($D:$D,R$1,$F:$F,$N51,$H:$H,$O51))</f>
        <v/>
      </c>
      <c r="S51" s="24" t="str">
        <f>IF(COUNTIFS($D:$D,S$1,$F:$F,$N51,$H:$H,$O51)=0,"",COUNTIFS($D:$D,S$1,$F:$F,$N51,$H:$H,$O51))</f>
        <v/>
      </c>
      <c r="T51" s="24">
        <f>IF(COUNTIFS($D:$D,T$1,$F:$F,$N51,$H:$H,$O51)=0,"",COUNTIFS($D:$D,T$1,$F:$F,$N51,$H:$H,$O51))</f>
        <v>1</v>
      </c>
      <c r="U51" t="str">
        <f>M51</f>
        <v>理工</v>
      </c>
    </row>
    <row r="52" spans="1:21">
      <c r="A52" s="18">
        <v>51</v>
      </c>
      <c r="B52" s="17" t="s">
        <v>5</v>
      </c>
      <c r="C52" s="17" t="s">
        <v>4</v>
      </c>
      <c r="D52" s="13">
        <v>105</v>
      </c>
      <c r="E52" s="8" t="s">
        <v>72</v>
      </c>
      <c r="F52" s="8" t="s">
        <v>73</v>
      </c>
      <c r="G52" s="9" t="s">
        <v>75</v>
      </c>
      <c r="H52" s="38" t="str">
        <f t="shared" si="5"/>
        <v>生物科技產業博士學位學程</v>
      </c>
      <c r="J52" s="17">
        <f t="shared" si="4"/>
        <v>3</v>
      </c>
      <c r="M52" s="57" t="s">
        <v>91</v>
      </c>
      <c r="N52" s="22" t="s">
        <v>55</v>
      </c>
      <c r="O52" s="22" t="s">
        <v>116</v>
      </c>
      <c r="P52" s="25">
        <f>SUM(Q52:T52)</f>
        <v>2</v>
      </c>
      <c r="Q52" s="24">
        <f>IF(COUNTIFS($D:$D,Q$1,$F:$F,$N52,$H:$H,$O52)=0,"",COUNTIFS($D:$D,Q$1,$F:$F,$N52,$H:$H,$O52))</f>
        <v>1</v>
      </c>
      <c r="R52" s="24" t="str">
        <f>IF(COUNTIFS($D:$D,R$1,$F:$F,$N52,$H:$H,$O52)=0,"",COUNTIFS($D:$D,R$1,$F:$F,$N52,$H:$H,$O52))</f>
        <v/>
      </c>
      <c r="S52" s="24">
        <f>IF(COUNTIFS($D:$D,S$1,$F:$F,$N52,$H:$H,$O52)=0,"",COUNTIFS($D:$D,S$1,$F:$F,$N52,$H:$H,$O52))</f>
        <v>1</v>
      </c>
      <c r="T52" s="24" t="str">
        <f>IF(COUNTIFS($D:$D,T$1,$F:$F,$N52,$H:$H,$O52)=0,"",COUNTIFS($D:$D,T$1,$F:$F,$N52,$H:$H,$O52))</f>
        <v/>
      </c>
      <c r="U52" t="str">
        <f>M52</f>
        <v>理工</v>
      </c>
    </row>
    <row r="53" spans="1:21">
      <c r="A53" s="18">
        <v>52</v>
      </c>
      <c r="B53" s="17" t="s">
        <v>5</v>
      </c>
      <c r="C53" s="17" t="s">
        <v>4</v>
      </c>
      <c r="D53" s="13">
        <v>105</v>
      </c>
      <c r="E53" s="8" t="s">
        <v>72</v>
      </c>
      <c r="F53" s="8" t="s">
        <v>73</v>
      </c>
      <c r="G53" s="9" t="s">
        <v>76</v>
      </c>
      <c r="H53" s="38" t="str">
        <f t="shared" si="5"/>
        <v>生醫科技產業博士學位學程</v>
      </c>
      <c r="J53" s="17">
        <f t="shared" si="4"/>
        <v>2</v>
      </c>
      <c r="M53" s="56" t="s">
        <v>80</v>
      </c>
      <c r="N53" s="22" t="s">
        <v>182</v>
      </c>
      <c r="O53" s="22" t="s">
        <v>170</v>
      </c>
      <c r="P53" s="25">
        <f>SUM(Q53:T53)</f>
        <v>1</v>
      </c>
      <c r="Q53" s="24" t="str">
        <f>IF(COUNTIFS($D:$D,Q$1,$F:$F,$N53,$H:$H,$O53)=0,"",COUNTIFS($D:$D,Q$1,$F:$F,$N53,$H:$H,$O53))</f>
        <v/>
      </c>
      <c r="R53" s="24" t="str">
        <f>IF(COUNTIFS($D:$D,R$1,$F:$F,$N53,$H:$H,$O53)=0,"",COUNTIFS($D:$D,R$1,$F:$F,$N53,$H:$H,$O53))</f>
        <v/>
      </c>
      <c r="S53" s="24" t="str">
        <f>IF(COUNTIFS($D:$D,S$1,$F:$F,$N53,$H:$H,$O53)=0,"",COUNTIFS($D:$D,S$1,$F:$F,$N53,$H:$H,$O53))</f>
        <v/>
      </c>
      <c r="T53" s="24">
        <f>IF(COUNTIFS($D:$D,T$1,$F:$F,$N53,$H:$H,$O53)=0,"",COUNTIFS($D:$D,T$1,$F:$F,$N53,$H:$H,$O53))</f>
        <v>1</v>
      </c>
      <c r="U53" t="str">
        <f>M53</f>
        <v>電機資訊</v>
      </c>
    </row>
    <row r="54" spans="1:21">
      <c r="A54" s="18">
        <v>53</v>
      </c>
      <c r="B54" s="17" t="s">
        <v>5</v>
      </c>
      <c r="C54" s="17" t="s">
        <v>7</v>
      </c>
      <c r="D54" s="13">
        <v>105</v>
      </c>
      <c r="E54" s="8" t="s">
        <v>72</v>
      </c>
      <c r="F54" s="8" t="s">
        <v>73</v>
      </c>
      <c r="G54" s="9" t="s">
        <v>77</v>
      </c>
      <c r="H54" s="38" t="str">
        <f t="shared" si="5"/>
        <v>健康科技產業博士學位學程</v>
      </c>
      <c r="J54" s="17">
        <f t="shared" si="4"/>
        <v>3</v>
      </c>
      <c r="M54" s="56" t="s">
        <v>91</v>
      </c>
      <c r="N54" s="22" t="s">
        <v>182</v>
      </c>
      <c r="O54" s="22" t="s">
        <v>171</v>
      </c>
      <c r="P54" s="25">
        <f>SUM(Q54:T54)</f>
        <v>1</v>
      </c>
      <c r="Q54" s="24" t="str">
        <f>IF(COUNTIFS($D:$D,Q$1,$F:$F,$N54,$H:$H,$O54)=0,"",COUNTIFS($D:$D,Q$1,$F:$F,$N54,$H:$H,$O54))</f>
        <v/>
      </c>
      <c r="R54" s="24" t="str">
        <f>IF(COUNTIFS($D:$D,R$1,$F:$F,$N54,$H:$H,$O54)=0,"",COUNTIFS($D:$D,R$1,$F:$F,$N54,$H:$H,$O54))</f>
        <v/>
      </c>
      <c r="S54" s="24" t="str">
        <f>IF(COUNTIFS($D:$D,S$1,$F:$F,$N54,$H:$H,$O54)=0,"",COUNTIFS($D:$D,S$1,$F:$F,$N54,$H:$H,$O54))</f>
        <v/>
      </c>
      <c r="T54" s="24">
        <f>IF(COUNTIFS($D:$D,T$1,$F:$F,$N54,$H:$H,$O54)=0,"",COUNTIFS($D:$D,T$1,$F:$F,$N54,$H:$H,$O54))</f>
        <v>1</v>
      </c>
      <c r="U54" t="str">
        <f>M54</f>
        <v>理工</v>
      </c>
    </row>
    <row r="55" spans="1:21">
      <c r="A55" s="18">
        <v>54</v>
      </c>
      <c r="B55" s="17" t="s">
        <v>6</v>
      </c>
      <c r="C55" s="17" t="s">
        <v>9</v>
      </c>
      <c r="D55" s="13">
        <v>105</v>
      </c>
      <c r="E55" s="8" t="s">
        <v>72</v>
      </c>
      <c r="F55" s="8" t="s">
        <v>73</v>
      </c>
      <c r="G55" s="9" t="s">
        <v>197</v>
      </c>
      <c r="H55" s="38" t="str">
        <f t="shared" si="5"/>
        <v>醫學工程與復健科技產業博士學位學程</v>
      </c>
      <c r="J55" s="17">
        <f t="shared" si="4"/>
        <v>3</v>
      </c>
      <c r="M55" s="57" t="s">
        <v>84</v>
      </c>
      <c r="N55" s="22" t="s">
        <v>45</v>
      </c>
      <c r="O55" s="22" t="s">
        <v>117</v>
      </c>
      <c r="P55" s="25">
        <f>SUM(Q55:T55)</f>
        <v>3</v>
      </c>
      <c r="Q55" s="24">
        <f>IF(COUNTIFS($D:$D,Q$1,$F:$F,$N55,$H:$H,$O55)=0,"",COUNTIFS($D:$D,Q$1,$F:$F,$N55,$H:$H,$O55))</f>
        <v>1</v>
      </c>
      <c r="R55" s="24" t="str">
        <f>IF(COUNTIFS($D:$D,R$1,$F:$F,$N55,$H:$H,$O55)=0,"",COUNTIFS($D:$D,R$1,$F:$F,$N55,$H:$H,$O55))</f>
        <v/>
      </c>
      <c r="S55" s="24">
        <f>IF(COUNTIFS($D:$D,S$1,$F:$F,$N55,$H:$H,$O55)=0,"",COUNTIFS($D:$D,S$1,$F:$F,$N55,$H:$H,$O55))</f>
        <v>1</v>
      </c>
      <c r="T55" s="24">
        <f>IF(COUNTIFS($D:$D,T$1,$F:$F,$N55,$H:$H,$O55)=0,"",COUNTIFS($D:$D,T$1,$F:$F,$N55,$H:$H,$O55))</f>
        <v>1</v>
      </c>
      <c r="U55" t="str">
        <f>M55</f>
        <v>人社管理</v>
      </c>
    </row>
    <row r="56" spans="1:21">
      <c r="A56" s="18">
        <v>55</v>
      </c>
      <c r="B56" s="17" t="s">
        <v>8</v>
      </c>
      <c r="C56" s="17" t="s">
        <v>7</v>
      </c>
      <c r="D56" s="13">
        <v>105</v>
      </c>
      <c r="E56" s="8" t="s">
        <v>72</v>
      </c>
      <c r="F56" s="8" t="s">
        <v>53</v>
      </c>
      <c r="G56" s="9" t="s">
        <v>100</v>
      </c>
      <c r="H56" s="38" t="str">
        <f t="shared" si="5"/>
        <v>生物科技產學合作學程</v>
      </c>
      <c r="J56" s="17">
        <f t="shared" si="4"/>
        <v>2</v>
      </c>
      <c r="M56" s="56" t="s">
        <v>84</v>
      </c>
      <c r="N56" s="22" t="s">
        <v>45</v>
      </c>
      <c r="O56" s="22" t="s">
        <v>172</v>
      </c>
      <c r="P56" s="25">
        <f>SUM(Q56:T56)</f>
        <v>1</v>
      </c>
      <c r="Q56" s="24" t="str">
        <f>IF(COUNTIFS($D:$D,Q$1,$F:$F,$N56,$H:$H,$O56)=0,"",COUNTIFS($D:$D,Q$1,$F:$F,$N56,$H:$H,$O56))</f>
        <v/>
      </c>
      <c r="R56" s="24" t="str">
        <f>IF(COUNTIFS($D:$D,R$1,$F:$F,$N56,$H:$H,$O56)=0,"",COUNTIFS($D:$D,R$1,$F:$F,$N56,$H:$H,$O56))</f>
        <v/>
      </c>
      <c r="S56" s="24" t="str">
        <f>IF(COUNTIFS($D:$D,S$1,$F:$F,$N56,$H:$H,$O56)=0,"",COUNTIFS($D:$D,S$1,$F:$F,$N56,$H:$H,$O56))</f>
        <v/>
      </c>
      <c r="T56" s="24">
        <f>IF(COUNTIFS($D:$D,T$1,$F:$F,$N56,$H:$H,$O56)=0,"",COUNTIFS($D:$D,T$1,$F:$F,$N56,$H:$H,$O56))</f>
        <v>1</v>
      </c>
      <c r="U56" t="str">
        <f>M56</f>
        <v>人社管理</v>
      </c>
    </row>
    <row r="57" spans="1:21">
      <c r="A57" s="18">
        <v>56</v>
      </c>
      <c r="B57" s="17" t="s">
        <v>3</v>
      </c>
      <c r="C57" s="17" t="s">
        <v>10</v>
      </c>
      <c r="D57" s="13">
        <v>105</v>
      </c>
      <c r="E57" s="8" t="s">
        <v>72</v>
      </c>
      <c r="F57" s="8" t="s">
        <v>26</v>
      </c>
      <c r="G57" s="9" t="s">
        <v>103</v>
      </c>
      <c r="H57" s="38" t="str">
        <f t="shared" si="5"/>
        <v>生技產業研發菁英學程</v>
      </c>
      <c r="J57" s="17">
        <f t="shared" si="4"/>
        <v>2</v>
      </c>
      <c r="M57" s="58" t="s">
        <v>84</v>
      </c>
      <c r="N57" s="22" t="s">
        <v>45</v>
      </c>
      <c r="O57" s="22" t="s">
        <v>118</v>
      </c>
      <c r="P57" s="25">
        <f>SUM(Q57:T57)</f>
        <v>2</v>
      </c>
      <c r="Q57" s="24" t="str">
        <f>IF(COUNTIFS($D:$D,Q$1,$F:$F,$N57,$H:$H,$O57)=0,"",COUNTIFS($D:$D,Q$1,$F:$F,$N57,$H:$H,$O57))</f>
        <v/>
      </c>
      <c r="R57" s="24">
        <f>IF(COUNTIFS($D:$D,R$1,$F:$F,$N57,$H:$H,$O57)=0,"",COUNTIFS($D:$D,R$1,$F:$F,$N57,$H:$H,$O57))</f>
        <v>1</v>
      </c>
      <c r="S57" s="24">
        <f>IF(COUNTIFS($D:$D,S$1,$F:$F,$N57,$H:$H,$O57)=0,"",COUNTIFS($D:$D,S$1,$F:$F,$N57,$H:$H,$O57))</f>
        <v>1</v>
      </c>
      <c r="T57" s="24" t="str">
        <f>IF(COUNTIFS($D:$D,T$1,$F:$F,$N57,$H:$H,$O57)=0,"",COUNTIFS($D:$D,T$1,$F:$F,$N57,$H:$H,$O57))</f>
        <v/>
      </c>
      <c r="U57" t="str">
        <f>M57</f>
        <v>人社管理</v>
      </c>
    </row>
    <row r="58" spans="1:21">
      <c r="A58" s="18">
        <v>57</v>
      </c>
      <c r="B58" s="17" t="s">
        <v>11</v>
      </c>
      <c r="C58" s="17" t="s">
        <v>9</v>
      </c>
      <c r="D58" s="13">
        <v>105</v>
      </c>
      <c r="E58" s="8" t="s">
        <v>72</v>
      </c>
      <c r="F58" s="8" t="s">
        <v>86</v>
      </c>
      <c r="G58" s="9" t="s">
        <v>75</v>
      </c>
      <c r="H58" s="38" t="str">
        <f t="shared" si="5"/>
        <v>生物科技產業博士學位學程</v>
      </c>
      <c r="J58" s="17">
        <f t="shared" si="4"/>
        <v>2</v>
      </c>
      <c r="M58" s="57" t="s">
        <v>80</v>
      </c>
      <c r="N58" s="22" t="s">
        <v>24</v>
      </c>
      <c r="O58" s="22" t="s">
        <v>119</v>
      </c>
      <c r="P58" s="25">
        <f>SUM(Q58:T58)</f>
        <v>1</v>
      </c>
      <c r="Q58" s="24" t="str">
        <f>IF(COUNTIFS($D:$D,Q$1,$F:$F,$N58,$H:$H,$O58)=0,"",COUNTIFS($D:$D,Q$1,$F:$F,$N58,$H:$H,$O58))</f>
        <v/>
      </c>
      <c r="R58" s="24" t="str">
        <f>IF(COUNTIFS($D:$D,R$1,$F:$F,$N58,$H:$H,$O58)=0,"",COUNTIFS($D:$D,R$1,$F:$F,$N58,$H:$H,$O58))</f>
        <v/>
      </c>
      <c r="S58" s="24">
        <f>IF(COUNTIFS($D:$D,S$1,$F:$F,$N58,$H:$H,$O58)=0,"",COUNTIFS($D:$D,S$1,$F:$F,$N58,$H:$H,$O58))</f>
        <v>1</v>
      </c>
      <c r="T58" s="24" t="str">
        <f>IF(COUNTIFS($D:$D,T$1,$F:$F,$N58,$H:$H,$O58)=0,"",COUNTIFS($D:$D,T$1,$F:$F,$N58,$H:$H,$O58))</f>
        <v/>
      </c>
      <c r="U58" t="str">
        <f>M58</f>
        <v>電機資訊</v>
      </c>
    </row>
    <row r="59" spans="1:21">
      <c r="A59" s="18">
        <v>58</v>
      </c>
      <c r="B59" s="17" t="s">
        <v>12</v>
      </c>
      <c r="C59" s="17" t="s">
        <v>9</v>
      </c>
      <c r="D59" s="13">
        <v>105</v>
      </c>
      <c r="E59" s="8" t="s">
        <v>72</v>
      </c>
      <c r="F59" s="8" t="s">
        <v>87</v>
      </c>
      <c r="G59" s="9" t="s">
        <v>89</v>
      </c>
      <c r="H59" s="38" t="str">
        <f t="shared" si="5"/>
        <v>醫療器材產業研發博士學位學程</v>
      </c>
      <c r="J59" s="17">
        <f t="shared" si="4"/>
        <v>3</v>
      </c>
      <c r="M59" s="57" t="s">
        <v>80</v>
      </c>
      <c r="N59" s="22" t="s">
        <v>24</v>
      </c>
      <c r="O59" s="22" t="s">
        <v>120</v>
      </c>
      <c r="P59" s="25">
        <f>SUM(Q59:T59)</f>
        <v>1</v>
      </c>
      <c r="Q59" s="24" t="str">
        <f>IF(COUNTIFS($D:$D,Q$1,$F:$F,$N59,$H:$H,$O59)=0,"",COUNTIFS($D:$D,Q$1,$F:$F,$N59,$H:$H,$O59))</f>
        <v/>
      </c>
      <c r="R59" s="24">
        <f>IF(COUNTIFS($D:$D,R$1,$F:$F,$N59,$H:$H,$O59)=0,"",COUNTIFS($D:$D,R$1,$F:$F,$N59,$H:$H,$O59))</f>
        <v>1</v>
      </c>
      <c r="S59" s="24" t="str">
        <f>IF(COUNTIFS($D:$D,S$1,$F:$F,$N59,$H:$H,$O59)=0,"",COUNTIFS($D:$D,S$1,$F:$F,$N59,$H:$H,$O59))</f>
        <v/>
      </c>
      <c r="T59" s="24" t="str">
        <f>IF(COUNTIFS($D:$D,T$1,$F:$F,$N59,$H:$H,$O59)=0,"",COUNTIFS($D:$D,T$1,$F:$F,$N59,$H:$H,$O59))</f>
        <v/>
      </c>
      <c r="U59" t="str">
        <f>M59</f>
        <v>電機資訊</v>
      </c>
    </row>
    <row r="60" spans="1:21">
      <c r="A60" s="18">
        <v>59</v>
      </c>
      <c r="B60" s="17" t="s">
        <v>13</v>
      </c>
      <c r="C60" s="17" t="s">
        <v>9</v>
      </c>
      <c r="D60" s="13">
        <v>105</v>
      </c>
      <c r="E60" s="8" t="s">
        <v>72</v>
      </c>
      <c r="F60" s="8" t="s">
        <v>34</v>
      </c>
      <c r="G60" s="9" t="s">
        <v>111</v>
      </c>
      <c r="H60" s="38" t="str">
        <f t="shared" si="5"/>
        <v>生技產業博士學位學程</v>
      </c>
      <c r="J60" s="17">
        <f t="shared" si="4"/>
        <v>2</v>
      </c>
      <c r="M60" s="57" t="s">
        <v>91</v>
      </c>
      <c r="N60" s="22" t="s">
        <v>24</v>
      </c>
      <c r="O60" s="22" t="s">
        <v>121</v>
      </c>
      <c r="P60" s="25">
        <f>SUM(Q60:T60)</f>
        <v>3</v>
      </c>
      <c r="Q60" s="24" t="str">
        <f>IF(COUNTIFS($D:$D,Q$1,$F:$F,$N60,$H:$H,$O60)=0,"",COUNTIFS($D:$D,Q$1,$F:$F,$N60,$H:$H,$O60))</f>
        <v/>
      </c>
      <c r="R60" s="24">
        <f>IF(COUNTIFS($D:$D,R$1,$F:$F,$N60,$H:$H,$O60)=0,"",COUNTIFS($D:$D,R$1,$F:$F,$N60,$H:$H,$O60))</f>
        <v>1</v>
      </c>
      <c r="S60" s="24">
        <f>IF(COUNTIFS($D:$D,S$1,$F:$F,$N60,$H:$H,$O60)=0,"",COUNTIFS($D:$D,S$1,$F:$F,$N60,$H:$H,$O60))</f>
        <v>1</v>
      </c>
      <c r="T60" s="24">
        <f>IF(COUNTIFS($D:$D,T$1,$F:$F,$N60,$H:$H,$O60)=0,"",COUNTIFS($D:$D,T$1,$F:$F,$N60,$H:$H,$O60))</f>
        <v>1</v>
      </c>
      <c r="U60" t="str">
        <f>M60</f>
        <v>理工</v>
      </c>
    </row>
    <row r="61" spans="1:21">
      <c r="A61" s="18">
        <v>60</v>
      </c>
      <c r="B61" s="17" t="s">
        <v>3</v>
      </c>
      <c r="C61" s="17" t="s">
        <v>7</v>
      </c>
      <c r="D61" s="13">
        <v>105</v>
      </c>
      <c r="E61" s="8" t="s">
        <v>72</v>
      </c>
      <c r="F61" s="8" t="s">
        <v>34</v>
      </c>
      <c r="G61" s="9" t="s">
        <v>112</v>
      </c>
      <c r="H61" s="38" t="str">
        <f t="shared" si="5"/>
        <v>生醫工程產業博士學位學程</v>
      </c>
      <c r="J61" s="17">
        <f t="shared" si="4"/>
        <v>2</v>
      </c>
      <c r="K61" s="1"/>
      <c r="L61" s="1"/>
      <c r="M61" s="57" t="s">
        <v>80</v>
      </c>
      <c r="N61" s="22" t="s">
        <v>51</v>
      </c>
      <c r="O61" s="22" t="s">
        <v>122</v>
      </c>
      <c r="P61" s="25">
        <f>SUM(Q61:T61)</f>
        <v>2</v>
      </c>
      <c r="Q61" s="24">
        <f>IF(COUNTIFS($D:$D,Q$1,$F:$F,$N61,$H:$H,$O61)=0,"",COUNTIFS($D:$D,Q$1,$F:$F,$N61,$H:$H,$O61))</f>
        <v>1</v>
      </c>
      <c r="R61" s="24" t="str">
        <f>IF(COUNTIFS($D:$D,R$1,$F:$F,$N61,$H:$H,$O61)=0,"",COUNTIFS($D:$D,R$1,$F:$F,$N61,$H:$H,$O61))</f>
        <v/>
      </c>
      <c r="S61" s="24">
        <f>IF(COUNTIFS($D:$D,S$1,$F:$F,$N61,$H:$H,$O61)=0,"",COUNTIFS($D:$D,S$1,$F:$F,$N61,$H:$H,$O61))</f>
        <v>1</v>
      </c>
      <c r="T61" s="24" t="str">
        <f>IF(COUNTIFS($D:$D,T$1,$F:$F,$N61,$H:$H,$O61)=0,"",COUNTIFS($D:$D,T$1,$F:$F,$N61,$H:$H,$O61))</f>
        <v/>
      </c>
      <c r="U61" t="str">
        <f>M61</f>
        <v>電機資訊</v>
      </c>
    </row>
    <row r="62" spans="1:21">
      <c r="A62" s="18">
        <v>61</v>
      </c>
      <c r="B62" s="17" t="s">
        <v>3</v>
      </c>
      <c r="C62" s="17" t="s">
        <v>4</v>
      </c>
      <c r="D62" s="13">
        <v>105</v>
      </c>
      <c r="E62" s="8" t="s">
        <v>72</v>
      </c>
      <c r="F62" s="8" t="s">
        <v>40</v>
      </c>
      <c r="G62" s="9" t="s">
        <v>114</v>
      </c>
      <c r="H62" s="38" t="str">
        <f t="shared" si="5"/>
        <v>生技醫療(蛋白質藥物開發)產業博士班</v>
      </c>
      <c r="J62" s="17">
        <f t="shared" si="4"/>
        <v>2</v>
      </c>
      <c r="M62" s="56" t="s">
        <v>80</v>
      </c>
      <c r="N62" s="22" t="s">
        <v>51</v>
      </c>
      <c r="O62" s="22" t="s">
        <v>173</v>
      </c>
      <c r="P62" s="25">
        <f>SUM(Q62:T62)</f>
        <v>1</v>
      </c>
      <c r="Q62" s="24" t="str">
        <f>IF(COUNTIFS($D:$D,Q$1,$F:$F,$N62,$H:$H,$O62)=0,"",COUNTIFS($D:$D,Q$1,$F:$F,$N62,$H:$H,$O62))</f>
        <v/>
      </c>
      <c r="R62" s="24" t="str">
        <f>IF(COUNTIFS($D:$D,R$1,$F:$F,$N62,$H:$H,$O62)=0,"",COUNTIFS($D:$D,R$1,$F:$F,$N62,$H:$H,$O62))</f>
        <v/>
      </c>
      <c r="S62" s="24" t="str">
        <f>IF(COUNTIFS($D:$D,S$1,$F:$F,$N62,$H:$H,$O62)=0,"",COUNTIFS($D:$D,S$1,$F:$F,$N62,$H:$H,$O62))</f>
        <v/>
      </c>
      <c r="T62" s="24">
        <f>IF(COUNTIFS($D:$D,T$1,$F:$F,$N62,$H:$H,$O62)=0,"",COUNTIFS($D:$D,T$1,$F:$F,$N62,$H:$H,$O62))</f>
        <v>1</v>
      </c>
      <c r="U62" t="str">
        <f>M62</f>
        <v>電機資訊</v>
      </c>
    </row>
    <row r="63" spans="1:21">
      <c r="A63" s="18">
        <v>62</v>
      </c>
      <c r="B63" s="17" t="s">
        <v>12</v>
      </c>
      <c r="C63" s="17" t="s">
        <v>7</v>
      </c>
      <c r="D63" s="13">
        <v>105</v>
      </c>
      <c r="E63" s="8" t="s">
        <v>72</v>
      </c>
      <c r="F63" s="8" t="s">
        <v>135</v>
      </c>
      <c r="G63" s="9" t="s">
        <v>136</v>
      </c>
      <c r="H63" s="38" t="str">
        <f t="shared" si="5"/>
        <v>生技醫療產業研發博士學位學程</v>
      </c>
      <c r="J63" s="17">
        <f t="shared" si="4"/>
        <v>3</v>
      </c>
      <c r="M63" s="57" t="s">
        <v>91</v>
      </c>
      <c r="N63" s="22" t="s">
        <v>51</v>
      </c>
      <c r="O63" s="22" t="s">
        <v>123</v>
      </c>
      <c r="P63" s="25">
        <f>SUM(Q63:T63)</f>
        <v>3</v>
      </c>
      <c r="Q63" s="24">
        <f>IF(COUNTIFS($D:$D,Q$1,$F:$F,$N63,$H:$H,$O63)=0,"",COUNTIFS($D:$D,Q$1,$F:$F,$N63,$H:$H,$O63))</f>
        <v>1</v>
      </c>
      <c r="R63" s="24" t="str">
        <f>IF(COUNTIFS($D:$D,R$1,$F:$F,$N63,$H:$H,$O63)=0,"",COUNTIFS($D:$D,R$1,$F:$F,$N63,$H:$H,$O63))</f>
        <v/>
      </c>
      <c r="S63" s="24">
        <f>IF(COUNTIFS($D:$D,S$1,$F:$F,$N63,$H:$H,$O63)=0,"",COUNTIFS($D:$D,S$1,$F:$F,$N63,$H:$H,$O63))</f>
        <v>1</v>
      </c>
      <c r="T63" s="24">
        <f>IF(COUNTIFS($D:$D,T$1,$F:$F,$N63,$H:$H,$O63)=0,"",COUNTIFS($D:$D,T$1,$F:$F,$N63,$H:$H,$O63))</f>
        <v>1</v>
      </c>
      <c r="U63" t="str">
        <f>M63</f>
        <v>理工</v>
      </c>
    </row>
    <row r="64" spans="1:21">
      <c r="A64" s="18">
        <v>63</v>
      </c>
      <c r="B64" s="17" t="s">
        <v>13</v>
      </c>
      <c r="C64" s="17" t="s">
        <v>9</v>
      </c>
      <c r="D64" s="13">
        <v>105</v>
      </c>
      <c r="E64" s="8" t="s">
        <v>91</v>
      </c>
      <c r="F64" s="8" t="s">
        <v>29</v>
      </c>
      <c r="G64" s="45" t="s">
        <v>200</v>
      </c>
      <c r="H64" s="51" t="s">
        <v>150</v>
      </c>
      <c r="J64" s="17">
        <f t="shared" si="4"/>
        <v>2</v>
      </c>
      <c r="M64" s="56" t="s">
        <v>72</v>
      </c>
      <c r="N64" s="22" t="s">
        <v>51</v>
      </c>
      <c r="O64" s="22" t="s">
        <v>174</v>
      </c>
      <c r="P64" s="25">
        <f>SUM(Q64:T64)</f>
        <v>1</v>
      </c>
      <c r="Q64" s="24" t="str">
        <f>IF(COUNTIFS($D:$D,Q$1,$F:$F,$N64,$H:$H,$O64)=0,"",COUNTIFS($D:$D,Q$1,$F:$F,$N64,$H:$H,$O64))</f>
        <v/>
      </c>
      <c r="R64" s="24" t="str">
        <f>IF(COUNTIFS($D:$D,R$1,$F:$F,$N64,$H:$H,$O64)=0,"",COUNTIFS($D:$D,R$1,$F:$F,$N64,$H:$H,$O64))</f>
        <v/>
      </c>
      <c r="S64" s="24" t="str">
        <f>IF(COUNTIFS($D:$D,S$1,$F:$F,$N64,$H:$H,$O64)=0,"",COUNTIFS($D:$D,S$1,$F:$F,$N64,$H:$H,$O64))</f>
        <v/>
      </c>
      <c r="T64" s="24">
        <f>IF(COUNTIFS($D:$D,T$1,$F:$F,$N64,$H:$H,$O64)=0,"",COUNTIFS($D:$D,T$1,$F:$F,$N64,$H:$H,$O64))</f>
        <v>1</v>
      </c>
      <c r="U64" t="str">
        <f>M64</f>
        <v>生物醫療</v>
      </c>
    </row>
    <row r="65" spans="1:21">
      <c r="A65" s="18">
        <v>64</v>
      </c>
      <c r="B65" s="17" t="s">
        <v>13</v>
      </c>
      <c r="C65" s="17" t="s">
        <v>10</v>
      </c>
      <c r="D65" s="13">
        <v>105</v>
      </c>
      <c r="E65" s="8" t="s">
        <v>91</v>
      </c>
      <c r="F65" s="8" t="s">
        <v>29</v>
      </c>
      <c r="G65" s="9" t="s">
        <v>96</v>
      </c>
      <c r="H65" s="38" t="str">
        <f t="shared" si="5"/>
        <v>地球科學產學菁英博士學程</v>
      </c>
      <c r="J65" s="17">
        <f t="shared" si="4"/>
        <v>3</v>
      </c>
      <c r="M65" s="57" t="s">
        <v>80</v>
      </c>
      <c r="N65" s="22" t="s">
        <v>49</v>
      </c>
      <c r="O65" s="22" t="s">
        <v>124</v>
      </c>
      <c r="P65" s="25">
        <f>SUM(Q65:T65)</f>
        <v>2</v>
      </c>
      <c r="Q65" s="24">
        <f>IF(COUNTIFS($D:$D,Q$1,$F:$F,$N65,$H:$H,$O65)=0,"",COUNTIFS($D:$D,Q$1,$F:$F,$N65,$H:$H,$O65))</f>
        <v>1</v>
      </c>
      <c r="R65" s="24" t="str">
        <f>IF(COUNTIFS($D:$D,R$1,$F:$F,$N65,$H:$H,$O65)=0,"",COUNTIFS($D:$D,R$1,$F:$F,$N65,$H:$H,$O65))</f>
        <v/>
      </c>
      <c r="S65" s="24">
        <f>IF(COUNTIFS($D:$D,S$1,$F:$F,$N65,$H:$H,$O65)=0,"",COUNTIFS($D:$D,S$1,$F:$F,$N65,$H:$H,$O65))</f>
        <v>1</v>
      </c>
      <c r="T65" s="24" t="str">
        <f>IF(COUNTIFS($D:$D,T$1,$F:$F,$N65,$H:$H,$O65)=0,"",COUNTIFS($D:$D,T$1,$F:$F,$N65,$H:$H,$O65))</f>
        <v/>
      </c>
      <c r="U65" t="str">
        <f>M65</f>
        <v>電機資訊</v>
      </c>
    </row>
    <row r="66" spans="1:21">
      <c r="A66" s="18">
        <v>65</v>
      </c>
      <c r="B66" s="17" t="s">
        <v>3</v>
      </c>
      <c r="C66" s="17" t="s">
        <v>4</v>
      </c>
      <c r="D66" s="13">
        <v>105</v>
      </c>
      <c r="E66" s="8" t="s">
        <v>91</v>
      </c>
      <c r="F66" s="8" t="s">
        <v>29</v>
      </c>
      <c r="G66" s="9" t="s">
        <v>97</v>
      </c>
      <c r="H66" s="38" t="str">
        <f t="shared" si="5"/>
        <v>理學院產學合作培育研發菁英博士學程</v>
      </c>
      <c r="J66" s="17">
        <f t="shared" ref="J66:J88" si="6">COUNTIFS($F:$F,$F66,$G:$G,$G66)</f>
        <v>2</v>
      </c>
      <c r="M66" s="57" t="s">
        <v>80</v>
      </c>
      <c r="N66" s="22" t="s">
        <v>31</v>
      </c>
      <c r="O66" s="22" t="s">
        <v>125</v>
      </c>
      <c r="P66" s="25">
        <f>SUM(Q66:T66)</f>
        <v>2</v>
      </c>
      <c r="Q66" s="24" t="str">
        <f>IF(COUNTIFS($D:$D,Q$1,$F:$F,$N66,$H:$H,$O66)=0,"",COUNTIFS($D:$D,Q$1,$F:$F,$N66,$H:$H,$O66))</f>
        <v/>
      </c>
      <c r="R66" s="24">
        <f>IF(COUNTIFS($D:$D,R$1,$F:$F,$N66,$H:$H,$O66)=0,"",COUNTIFS($D:$D,R$1,$F:$F,$N66,$H:$H,$O66))</f>
        <v>1</v>
      </c>
      <c r="S66" s="24">
        <f>IF(COUNTIFS($D:$D,S$1,$F:$F,$N66,$H:$H,$O66)=0,"",COUNTIFS($D:$D,S$1,$F:$F,$N66,$H:$H,$O66))</f>
        <v>1</v>
      </c>
      <c r="T66" s="24" t="str">
        <f>IF(COUNTIFS($D:$D,T$1,$F:$F,$N66,$H:$H,$O66)=0,"",COUNTIFS($D:$D,T$1,$F:$F,$N66,$H:$H,$O66))</f>
        <v/>
      </c>
      <c r="U66" t="str">
        <f>M66</f>
        <v>電機資訊</v>
      </c>
    </row>
    <row r="67" spans="1:21">
      <c r="A67" s="18">
        <v>66</v>
      </c>
      <c r="B67" s="17" t="s">
        <v>3</v>
      </c>
      <c r="C67" s="17" t="s">
        <v>4</v>
      </c>
      <c r="D67" s="13">
        <v>105</v>
      </c>
      <c r="E67" s="8" t="s">
        <v>91</v>
      </c>
      <c r="F67" s="8" t="s">
        <v>57</v>
      </c>
      <c r="G67" s="9" t="s">
        <v>99</v>
      </c>
      <c r="H67" s="38" t="str">
        <f t="shared" si="5"/>
        <v>前瞻製造系統博士學位學程</v>
      </c>
      <c r="J67" s="17">
        <f t="shared" si="6"/>
        <v>3</v>
      </c>
      <c r="M67" s="57" t="s">
        <v>91</v>
      </c>
      <c r="N67" s="22" t="s">
        <v>42</v>
      </c>
      <c r="O67" s="22" t="s">
        <v>126</v>
      </c>
      <c r="P67" s="25">
        <f>SUM(Q67:T67)</f>
        <v>2</v>
      </c>
      <c r="Q67" s="24">
        <f>IF(COUNTIFS($D:$D,Q$1,$F:$F,$N67,$H:$H,$O67)=0,"",COUNTIFS($D:$D,Q$1,$F:$F,$N67,$H:$H,$O67))</f>
        <v>1</v>
      </c>
      <c r="R67" s="24" t="str">
        <f>IF(COUNTIFS($D:$D,R$1,$F:$F,$N67,$H:$H,$O67)=0,"",COUNTIFS($D:$D,R$1,$F:$F,$N67,$H:$H,$O67))</f>
        <v/>
      </c>
      <c r="S67" s="24">
        <f>IF(COUNTIFS($D:$D,S$1,$F:$F,$N67,$H:$H,$O67)=0,"",COUNTIFS($D:$D,S$1,$F:$F,$N67,$H:$H,$O67))</f>
        <v>1</v>
      </c>
      <c r="T67" s="24" t="str">
        <f>IF(COUNTIFS($D:$D,T$1,$F:$F,$N67,$H:$H,$O67)=0,"",COUNTIFS($D:$D,T$1,$F:$F,$N67,$H:$H,$O67))</f>
        <v/>
      </c>
      <c r="U67" t="str">
        <f>M67</f>
        <v>理工</v>
      </c>
    </row>
    <row r="68" spans="1:21">
      <c r="A68" s="18">
        <v>67</v>
      </c>
      <c r="B68" s="17" t="s">
        <v>3</v>
      </c>
      <c r="C68" s="17" t="s">
        <v>7</v>
      </c>
      <c r="D68" s="13">
        <v>105</v>
      </c>
      <c r="E68" s="8" t="s">
        <v>91</v>
      </c>
      <c r="F68" s="8" t="s">
        <v>53</v>
      </c>
      <c r="G68" s="9" t="s">
        <v>101</v>
      </c>
      <c r="H68" s="38" t="str">
        <f t="shared" si="5"/>
        <v>材料學程</v>
      </c>
      <c r="J68" s="17">
        <f t="shared" si="6"/>
        <v>2</v>
      </c>
      <c r="M68" s="57" t="s">
        <v>84</v>
      </c>
      <c r="N68" s="22" t="s">
        <v>42</v>
      </c>
      <c r="O68" s="22" t="s">
        <v>127</v>
      </c>
      <c r="P68" s="25">
        <f>SUM(Q68:T68)</f>
        <v>1</v>
      </c>
      <c r="Q68" s="24" t="str">
        <f>IF(COUNTIFS($D:$D,Q$1,$F:$F,$N68,$H:$H,$O68)=0,"",COUNTIFS($D:$D,Q$1,$F:$F,$N68,$H:$H,$O68))</f>
        <v/>
      </c>
      <c r="R68" s="24">
        <f>IF(COUNTIFS($D:$D,R$1,$F:$F,$N68,$H:$H,$O68)=0,"",COUNTIFS($D:$D,R$1,$F:$F,$N68,$H:$H,$O68))</f>
        <v>1</v>
      </c>
      <c r="S68" s="24" t="str">
        <f>IF(COUNTIFS($D:$D,S$1,$F:$F,$N68,$H:$H,$O68)=0,"",COUNTIFS($D:$D,S$1,$F:$F,$N68,$H:$H,$O68))</f>
        <v/>
      </c>
      <c r="T68" s="24" t="str">
        <f>IF(COUNTIFS($D:$D,T$1,$F:$F,$N68,$H:$H,$O68)=0,"",COUNTIFS($D:$D,T$1,$F:$F,$N68,$H:$H,$O68))</f>
        <v/>
      </c>
      <c r="U68" t="str">
        <f>M68</f>
        <v>人社管理</v>
      </c>
    </row>
    <row r="69" spans="1:21">
      <c r="A69" s="18">
        <v>68</v>
      </c>
      <c r="B69" s="17" t="s">
        <v>14</v>
      </c>
      <c r="C69" s="17" t="s">
        <v>7</v>
      </c>
      <c r="D69" s="13">
        <v>105</v>
      </c>
      <c r="E69" s="8" t="s">
        <v>91</v>
      </c>
      <c r="F69" s="8" t="s">
        <v>26</v>
      </c>
      <c r="G69" s="45" t="s">
        <v>201</v>
      </c>
      <c r="H69" s="46" t="s">
        <v>202</v>
      </c>
      <c r="J69" s="17">
        <f t="shared" si="6"/>
        <v>1</v>
      </c>
      <c r="M69" s="57" t="s">
        <v>91</v>
      </c>
      <c r="N69" s="22" t="s">
        <v>128</v>
      </c>
      <c r="O69" s="22" t="s">
        <v>129</v>
      </c>
      <c r="P69" s="25">
        <f>SUM(Q69:T69)</f>
        <v>2</v>
      </c>
      <c r="Q69" s="24" t="str">
        <f>IF(COUNTIFS($D:$D,Q$1,$F:$F,$N69,$H:$H,$O69)=0,"",COUNTIFS($D:$D,Q$1,$F:$F,$N69,$H:$H,$O69))</f>
        <v/>
      </c>
      <c r="R69" s="24">
        <f>IF(COUNTIFS($D:$D,R$1,$F:$F,$N69,$H:$H,$O69)=0,"",COUNTIFS($D:$D,R$1,$F:$F,$N69,$H:$H,$O69))</f>
        <v>1</v>
      </c>
      <c r="S69" s="24" t="str">
        <f>IF(COUNTIFS($D:$D,S$1,$F:$F,$N69,$H:$H,$O69)=0,"",COUNTIFS($D:$D,S$1,$F:$F,$N69,$H:$H,$O69))</f>
        <v/>
      </c>
      <c r="T69" s="24">
        <f>IF(COUNTIFS($D:$D,T$1,$F:$F,$N69,$H:$H,$O69)=0,"",COUNTIFS($D:$D,T$1,$F:$F,$N69,$H:$H,$O69))</f>
        <v>1</v>
      </c>
      <c r="U69" t="str">
        <f>M69</f>
        <v>理工</v>
      </c>
    </row>
    <row r="70" spans="1:21">
      <c r="A70" s="18">
        <v>69</v>
      </c>
      <c r="B70" s="17" t="s">
        <v>8</v>
      </c>
      <c r="C70" s="17" t="s">
        <v>4</v>
      </c>
      <c r="D70" s="13">
        <v>105</v>
      </c>
      <c r="E70" s="8" t="s">
        <v>91</v>
      </c>
      <c r="F70" s="8" t="s">
        <v>42</v>
      </c>
      <c r="G70" s="9" t="s">
        <v>126</v>
      </c>
      <c r="H70" s="38" t="str">
        <f t="shared" si="5"/>
        <v>海洋工程科技學程</v>
      </c>
      <c r="J70" s="17">
        <f t="shared" si="6"/>
        <v>2</v>
      </c>
      <c r="M70" s="57" t="s">
        <v>84</v>
      </c>
      <c r="N70" s="22" t="s">
        <v>128</v>
      </c>
      <c r="O70" s="22" t="s">
        <v>130</v>
      </c>
      <c r="P70" s="25">
        <f>SUM(Q70:T70)</f>
        <v>1</v>
      </c>
      <c r="Q70" s="24" t="str">
        <f>IF(COUNTIFS($D:$D,Q$1,$F:$F,$N70,$H:$H,$O70)=0,"",COUNTIFS($D:$D,Q$1,$F:$F,$N70,$H:$H,$O70))</f>
        <v/>
      </c>
      <c r="R70" s="24">
        <f>IF(COUNTIFS($D:$D,R$1,$F:$F,$N70,$H:$H,$O70)=0,"",COUNTIFS($D:$D,R$1,$F:$F,$N70,$H:$H,$O70))</f>
        <v>1</v>
      </c>
      <c r="S70" s="24" t="str">
        <f>IF(COUNTIFS($D:$D,S$1,$F:$F,$N70,$H:$H,$O70)=0,"",COUNTIFS($D:$D,S$1,$F:$F,$N70,$H:$H,$O70))</f>
        <v/>
      </c>
      <c r="T70" s="24" t="str">
        <f>IF(COUNTIFS($D:$D,T$1,$F:$F,$N70,$H:$H,$O70)=0,"",COUNTIFS($D:$D,T$1,$F:$F,$N70,$H:$H,$O70))</f>
        <v/>
      </c>
      <c r="U70" t="str">
        <f>M70</f>
        <v>人社管理</v>
      </c>
    </row>
    <row r="71" spans="1:21">
      <c r="A71" s="18">
        <v>70</v>
      </c>
      <c r="B71" s="17" t="s">
        <v>15</v>
      </c>
      <c r="C71" s="17" t="s">
        <v>7</v>
      </c>
      <c r="D71" s="13">
        <v>105</v>
      </c>
      <c r="E71" s="8" t="s">
        <v>91</v>
      </c>
      <c r="F71" s="8" t="s">
        <v>128</v>
      </c>
      <c r="G71" s="9" t="s">
        <v>131</v>
      </c>
      <c r="H71" s="38" t="str">
        <f t="shared" si="5"/>
        <v>淡江大學工學院機器人博士學位學程</v>
      </c>
      <c r="J71" s="17">
        <f t="shared" si="6"/>
        <v>1</v>
      </c>
      <c r="M71" s="57" t="s">
        <v>91</v>
      </c>
      <c r="N71" s="22" t="s">
        <v>128</v>
      </c>
      <c r="O71" s="22" t="s">
        <v>131</v>
      </c>
      <c r="P71" s="25">
        <f>SUM(Q71:T71)</f>
        <v>1</v>
      </c>
      <c r="Q71" s="24" t="str">
        <f>IF(COUNTIFS($D:$D,Q$1,$F:$F,$N71,$H:$H,$O71)=0,"",COUNTIFS($D:$D,Q$1,$F:$F,$N71,$H:$H,$O71))</f>
        <v/>
      </c>
      <c r="R71" s="24" t="str">
        <f>IF(COUNTIFS($D:$D,R$1,$F:$F,$N71,$H:$H,$O71)=0,"",COUNTIFS($D:$D,R$1,$F:$F,$N71,$H:$H,$O71))</f>
        <v/>
      </c>
      <c r="S71" s="24">
        <f>IF(COUNTIFS($D:$D,S$1,$F:$F,$N71,$H:$H,$O71)=0,"",COUNTIFS($D:$D,S$1,$F:$F,$N71,$H:$H,$O71))</f>
        <v>1</v>
      </c>
      <c r="T71" s="24" t="str">
        <f>IF(COUNTIFS($D:$D,T$1,$F:$F,$N71,$H:$H,$O71)=0,"",COUNTIFS($D:$D,T$1,$F:$F,$N71,$H:$H,$O71))</f>
        <v/>
      </c>
      <c r="U71" t="str">
        <f>M71</f>
        <v>理工</v>
      </c>
    </row>
    <row r="72" spans="1:21">
      <c r="A72" s="18">
        <v>71</v>
      </c>
      <c r="B72" s="17" t="s">
        <v>16</v>
      </c>
      <c r="C72" s="17" t="s">
        <v>4</v>
      </c>
      <c r="D72" s="13">
        <v>105</v>
      </c>
      <c r="E72" s="8" t="s">
        <v>91</v>
      </c>
      <c r="F72" s="8" t="s">
        <v>34</v>
      </c>
      <c r="G72" s="9" t="s">
        <v>113</v>
      </c>
      <c r="H72" s="38" t="str">
        <f t="shared" si="5"/>
        <v>前瞻功能材料產業博士學位學程</v>
      </c>
      <c r="J72" s="17">
        <f t="shared" si="6"/>
        <v>3</v>
      </c>
      <c r="M72" s="57" t="s">
        <v>84</v>
      </c>
      <c r="N72" s="22" t="s">
        <v>132</v>
      </c>
      <c r="O72" s="22" t="s">
        <v>133</v>
      </c>
      <c r="P72" s="25">
        <f>SUM(Q72:T72)</f>
        <v>2</v>
      </c>
      <c r="Q72" s="24">
        <f>IF(COUNTIFS($D:$D,Q$1,$F:$F,$N72,$H:$H,$O72)=0,"",COUNTIFS($D:$D,Q$1,$F:$F,$N72,$H:$H,$O72))</f>
        <v>1</v>
      </c>
      <c r="R72" s="24" t="str">
        <f>IF(COUNTIFS($D:$D,R$1,$F:$F,$N72,$H:$H,$O72)=0,"",COUNTIFS($D:$D,R$1,$F:$F,$N72,$H:$H,$O72))</f>
        <v/>
      </c>
      <c r="S72" s="24">
        <f>IF(COUNTIFS($D:$D,S$1,$F:$F,$N72,$H:$H,$O72)=0,"",COUNTIFS($D:$D,S$1,$F:$F,$N72,$H:$H,$O72))</f>
        <v>1</v>
      </c>
      <c r="T72" s="24" t="str">
        <f>IF(COUNTIFS($D:$D,T$1,$F:$F,$N72,$H:$H,$O72)=0,"",COUNTIFS($D:$D,T$1,$F:$F,$N72,$H:$H,$O72))</f>
        <v/>
      </c>
      <c r="U72" t="str">
        <f>M72</f>
        <v>人社管理</v>
      </c>
    </row>
    <row r="73" spans="1:21">
      <c r="A73" s="18">
        <v>72</v>
      </c>
      <c r="B73" s="17" t="s">
        <v>8</v>
      </c>
      <c r="C73" s="17" t="s">
        <v>7</v>
      </c>
      <c r="D73" s="13">
        <v>105</v>
      </c>
      <c r="E73" s="8" t="s">
        <v>91</v>
      </c>
      <c r="F73" s="8" t="s">
        <v>40</v>
      </c>
      <c r="G73" s="9" t="s">
        <v>115</v>
      </c>
      <c r="H73" s="38" t="str">
        <f t="shared" si="5"/>
        <v>醫材科技暨生醫影像科技產業菁英博士學位學程</v>
      </c>
      <c r="J73" s="17">
        <f t="shared" si="6"/>
        <v>2</v>
      </c>
      <c r="M73" s="57" t="s">
        <v>80</v>
      </c>
      <c r="N73" s="22" t="s">
        <v>132</v>
      </c>
      <c r="O73" s="22" t="s">
        <v>134</v>
      </c>
      <c r="P73" s="25">
        <f>SUM(Q73:T73)</f>
        <v>3</v>
      </c>
      <c r="Q73" s="24">
        <f>IF(COUNTIFS($D:$D,Q$1,$F:$F,$N73,$H:$H,$O73)=0,"",COUNTIFS($D:$D,Q$1,$F:$F,$N73,$H:$H,$O73))</f>
        <v>1</v>
      </c>
      <c r="R73" s="24" t="str">
        <f>IF(COUNTIFS($D:$D,R$1,$F:$F,$N73,$H:$H,$O73)=0,"",COUNTIFS($D:$D,R$1,$F:$F,$N73,$H:$H,$O73))</f>
        <v/>
      </c>
      <c r="S73" s="24">
        <f>IF(COUNTIFS($D:$D,S$1,$F:$F,$N73,$H:$H,$O73)=0,"",COUNTIFS($D:$D,S$1,$F:$F,$N73,$H:$H,$O73))</f>
        <v>1</v>
      </c>
      <c r="T73" s="24">
        <f>IF(COUNTIFS($D:$D,T$1,$F:$F,$N73,$H:$H,$O73)=0,"",COUNTIFS($D:$D,T$1,$F:$F,$N73,$H:$H,$O73))</f>
        <v>1</v>
      </c>
      <c r="U73" t="str">
        <f>M73</f>
        <v>電機資訊</v>
      </c>
    </row>
    <row r="74" spans="1:21">
      <c r="A74" s="18">
        <v>73</v>
      </c>
      <c r="B74" s="17" t="s">
        <v>3</v>
      </c>
      <c r="C74" s="17" t="s">
        <v>17</v>
      </c>
      <c r="D74" s="13">
        <v>105</v>
      </c>
      <c r="E74" s="8" t="s">
        <v>91</v>
      </c>
      <c r="F74" s="8" t="s">
        <v>55</v>
      </c>
      <c r="G74" s="9" t="s">
        <v>116</v>
      </c>
      <c r="H74" s="38" t="str">
        <f t="shared" si="5"/>
        <v>橡膠及材料產業博士學位學程</v>
      </c>
      <c r="J74" s="17">
        <f t="shared" si="6"/>
        <v>2</v>
      </c>
      <c r="M74" s="57" t="s">
        <v>72</v>
      </c>
      <c r="N74" s="22" t="s">
        <v>135</v>
      </c>
      <c r="O74" s="22" t="s">
        <v>136</v>
      </c>
      <c r="P74" s="25">
        <f>SUM(Q74:T74)</f>
        <v>3</v>
      </c>
      <c r="Q74" s="24">
        <f>IF(COUNTIFS($D:$D,Q$1,$F:$F,$N74,$H:$H,$O74)=0,"",COUNTIFS($D:$D,Q$1,$F:$F,$N74,$H:$H,$O74))</f>
        <v>1</v>
      </c>
      <c r="R74" s="24" t="str">
        <f>IF(COUNTIFS($D:$D,R$1,$F:$F,$N74,$H:$H,$O74)=0,"",COUNTIFS($D:$D,R$1,$F:$F,$N74,$H:$H,$O74))</f>
        <v/>
      </c>
      <c r="S74" s="24">
        <f>IF(COUNTIFS($D:$D,S$1,$F:$F,$N74,$H:$H,$O74)=0,"",COUNTIFS($D:$D,S$1,$F:$F,$N74,$H:$H,$O74))</f>
        <v>1</v>
      </c>
      <c r="T74" s="24">
        <f>IF(COUNTIFS($D:$D,T$1,$F:$F,$N74,$H:$H,$O74)=0,"",COUNTIFS($D:$D,T$1,$F:$F,$N74,$H:$H,$O74))</f>
        <v>1</v>
      </c>
      <c r="U74" t="str">
        <f>M74</f>
        <v>生物醫療</v>
      </c>
    </row>
    <row r="75" spans="1:21">
      <c r="A75" s="18">
        <v>74</v>
      </c>
      <c r="B75" s="17" t="s">
        <v>18</v>
      </c>
      <c r="C75" s="17" t="s">
        <v>19</v>
      </c>
      <c r="D75" s="13">
        <v>105</v>
      </c>
      <c r="E75" s="8" t="s">
        <v>91</v>
      </c>
      <c r="F75" s="8" t="s">
        <v>24</v>
      </c>
      <c r="G75" s="9" t="s">
        <v>121</v>
      </c>
      <c r="H75" s="38" t="str">
        <f t="shared" si="5"/>
        <v>機電科技學程</v>
      </c>
      <c r="J75" s="17">
        <f t="shared" si="6"/>
        <v>3</v>
      </c>
      <c r="M75" s="57" t="s">
        <v>72</v>
      </c>
      <c r="N75" s="22" t="s">
        <v>137</v>
      </c>
      <c r="O75" s="22" t="s">
        <v>138</v>
      </c>
      <c r="P75" s="25">
        <f t="shared" ref="P75" si="7">SUM(Q75:T75)</f>
        <v>2</v>
      </c>
      <c r="Q75" s="24" t="str">
        <f t="shared" ref="Q75:T75" si="8">IF(COUNTIFS($D:$D,Q$1,$F:$F,$N75,$H:$H,$O75)=0,"",COUNTIFS($D:$D,Q$1,$F:$F,$N75,$H:$H,$O75))</f>
        <v/>
      </c>
      <c r="R75" s="24">
        <f t="shared" si="8"/>
        <v>1</v>
      </c>
      <c r="S75" s="24" t="str">
        <f t="shared" si="8"/>
        <v/>
      </c>
      <c r="T75" s="24">
        <f t="shared" si="8"/>
        <v>1</v>
      </c>
      <c r="U75" t="str">
        <f t="shared" ref="U75" si="9">M75</f>
        <v>生物醫療</v>
      </c>
    </row>
    <row r="76" spans="1:21">
      <c r="A76" s="18">
        <v>75</v>
      </c>
      <c r="B76" s="17" t="s">
        <v>20</v>
      </c>
      <c r="C76" s="17" t="s">
        <v>4</v>
      </c>
      <c r="D76" s="13">
        <v>105</v>
      </c>
      <c r="E76" s="8" t="s">
        <v>91</v>
      </c>
      <c r="F76" s="8" t="s">
        <v>51</v>
      </c>
      <c r="G76" s="9" t="s">
        <v>123</v>
      </c>
      <c r="H76" s="38" t="str">
        <f t="shared" si="5"/>
        <v>綠色永續材料與精密元件學程</v>
      </c>
      <c r="J76" s="17">
        <f t="shared" si="6"/>
        <v>3</v>
      </c>
      <c r="P76" s="21"/>
    </row>
    <row r="77" spans="1:21">
      <c r="A77" s="18">
        <v>76</v>
      </c>
      <c r="B77" s="17" t="s">
        <v>16</v>
      </c>
      <c r="C77" s="17" t="s">
        <v>4</v>
      </c>
      <c r="D77" s="13">
        <v>105</v>
      </c>
      <c r="E77" s="8" t="s">
        <v>80</v>
      </c>
      <c r="F77" s="8" t="s">
        <v>29</v>
      </c>
      <c r="G77" s="9" t="s">
        <v>98</v>
      </c>
      <c r="H77" s="38" t="str">
        <f t="shared" si="5"/>
        <v>電通資訊與網路學習產學博士學程</v>
      </c>
      <c r="J77" s="17">
        <f t="shared" si="6"/>
        <v>3</v>
      </c>
      <c r="P77" s="21"/>
    </row>
    <row r="78" spans="1:21">
      <c r="A78" s="18">
        <v>77</v>
      </c>
      <c r="B78" s="17" t="s">
        <v>16</v>
      </c>
      <c r="C78" s="17" t="s">
        <v>10</v>
      </c>
      <c r="D78" s="13">
        <v>105</v>
      </c>
      <c r="E78" s="8" t="s">
        <v>80</v>
      </c>
      <c r="F78" s="8" t="s">
        <v>26</v>
      </c>
      <c r="G78" s="45" t="s">
        <v>206</v>
      </c>
      <c r="H78" s="53" t="s">
        <v>208</v>
      </c>
      <c r="J78" s="17">
        <f t="shared" si="6"/>
        <v>1</v>
      </c>
      <c r="P78" s="21"/>
    </row>
    <row r="79" spans="1:21">
      <c r="A79" s="18">
        <v>78</v>
      </c>
      <c r="B79" s="17" t="s">
        <v>21</v>
      </c>
      <c r="C79" s="17" t="s">
        <v>22</v>
      </c>
      <c r="D79" s="13">
        <v>105</v>
      </c>
      <c r="E79" s="8" t="s">
        <v>80</v>
      </c>
      <c r="F79" s="8" t="s">
        <v>26</v>
      </c>
      <c r="G79" s="9" t="s">
        <v>107</v>
      </c>
      <c r="H79" s="38" t="str">
        <f t="shared" si="5"/>
        <v>資訊科學與工程研究所乙組</v>
      </c>
      <c r="J79" s="17">
        <f t="shared" si="6"/>
        <v>3</v>
      </c>
      <c r="P79" s="21"/>
    </row>
    <row r="80" spans="1:21">
      <c r="A80" s="18">
        <v>79</v>
      </c>
      <c r="B80" s="17" t="s">
        <v>16</v>
      </c>
      <c r="C80" s="17" t="s">
        <v>4</v>
      </c>
      <c r="D80" s="13">
        <v>105</v>
      </c>
      <c r="E80" s="8" t="s">
        <v>80</v>
      </c>
      <c r="F80" s="8" t="s">
        <v>26</v>
      </c>
      <c r="G80" s="9" t="s">
        <v>108</v>
      </c>
      <c r="H80" s="38" t="str">
        <f t="shared" si="5"/>
        <v>電機產業研發菁英學程</v>
      </c>
      <c r="J80" s="17">
        <f t="shared" si="6"/>
        <v>2</v>
      </c>
      <c r="P80" s="21"/>
    </row>
    <row r="81" spans="1:16">
      <c r="A81" s="18">
        <v>80</v>
      </c>
      <c r="B81" s="17" t="s">
        <v>8</v>
      </c>
      <c r="C81" s="17" t="s">
        <v>4</v>
      </c>
      <c r="D81" s="13">
        <v>105</v>
      </c>
      <c r="E81" s="8" t="s">
        <v>80</v>
      </c>
      <c r="F81" s="8" t="s">
        <v>47</v>
      </c>
      <c r="G81" s="9" t="s">
        <v>109</v>
      </c>
      <c r="H81" s="38" t="str">
        <f t="shared" si="5"/>
        <v>奈米積體電路工程博士學位學程</v>
      </c>
      <c r="J81" s="17">
        <f t="shared" si="6"/>
        <v>3</v>
      </c>
      <c r="P81" s="21"/>
    </row>
    <row r="82" spans="1:16">
      <c r="A82" s="18">
        <v>81</v>
      </c>
      <c r="B82" s="17" t="s">
        <v>15</v>
      </c>
      <c r="C82" s="17" t="s">
        <v>4</v>
      </c>
      <c r="D82" s="13">
        <v>105</v>
      </c>
      <c r="E82" s="8" t="s">
        <v>80</v>
      </c>
      <c r="F82" s="8" t="s">
        <v>81</v>
      </c>
      <c r="G82" s="9" t="s">
        <v>82</v>
      </c>
      <c r="H82" s="38" t="str">
        <f t="shared" si="5"/>
        <v>健康產業管理產學菁英博士學位</v>
      </c>
      <c r="J82" s="17">
        <f t="shared" si="6"/>
        <v>1</v>
      </c>
      <c r="P82" s="21"/>
    </row>
    <row r="83" spans="1:16">
      <c r="A83" s="18">
        <v>82</v>
      </c>
      <c r="B83" s="17" t="s">
        <v>6</v>
      </c>
      <c r="C83" s="17" t="s">
        <v>4</v>
      </c>
      <c r="D83" s="13">
        <v>105</v>
      </c>
      <c r="E83" s="8" t="s">
        <v>80</v>
      </c>
      <c r="F83" s="8" t="s">
        <v>81</v>
      </c>
      <c r="G83" s="9" t="s">
        <v>83</v>
      </c>
      <c r="H83" s="38" t="str">
        <f t="shared" si="5"/>
        <v>創新產業博士學位學程</v>
      </c>
      <c r="J83" s="17">
        <f t="shared" si="6"/>
        <v>2</v>
      </c>
      <c r="P83" s="21"/>
    </row>
    <row r="84" spans="1:16">
      <c r="A84" s="18">
        <v>83</v>
      </c>
      <c r="B84" s="17" t="s">
        <v>5</v>
      </c>
      <c r="C84" s="17" t="s">
        <v>7</v>
      </c>
      <c r="D84" s="13">
        <v>105</v>
      </c>
      <c r="E84" s="8" t="s">
        <v>80</v>
      </c>
      <c r="F84" s="8" t="s">
        <v>132</v>
      </c>
      <c r="G84" s="9" t="s">
        <v>134</v>
      </c>
      <c r="H84" s="38" t="str">
        <f t="shared" si="5"/>
        <v>智慧聯網產業博士學位學程</v>
      </c>
      <c r="J84" s="17">
        <f t="shared" si="6"/>
        <v>3</v>
      </c>
      <c r="P84" s="21"/>
    </row>
    <row r="85" spans="1:16">
      <c r="A85" s="18">
        <v>84</v>
      </c>
      <c r="B85" s="17" t="s">
        <v>3</v>
      </c>
      <c r="C85" s="17" t="s">
        <v>23</v>
      </c>
      <c r="D85" s="13">
        <v>105</v>
      </c>
      <c r="E85" s="8" t="s">
        <v>80</v>
      </c>
      <c r="F85" s="8" t="s">
        <v>24</v>
      </c>
      <c r="G85" s="9" t="s">
        <v>119</v>
      </c>
      <c r="H85" s="38" t="str">
        <f t="shared" si="5"/>
        <v>虛擬實境與擴增實境技術內容研發博士學位學程</v>
      </c>
      <c r="J85" s="17">
        <f t="shared" si="6"/>
        <v>1</v>
      </c>
      <c r="P85" s="21"/>
    </row>
    <row r="86" spans="1:16">
      <c r="A86" s="18">
        <v>85</v>
      </c>
      <c r="B86" s="17" t="s">
        <v>3</v>
      </c>
      <c r="C86" s="17" t="s">
        <v>22</v>
      </c>
      <c r="D86" s="13">
        <v>105</v>
      </c>
      <c r="E86" s="8" t="s">
        <v>80</v>
      </c>
      <c r="F86" s="8" t="s">
        <v>51</v>
      </c>
      <c r="G86" s="9" t="s">
        <v>122</v>
      </c>
      <c r="H86" s="38" t="str">
        <f t="shared" si="5"/>
        <v>資通訊科技菁英專業學程</v>
      </c>
      <c r="J86" s="17">
        <f t="shared" si="6"/>
        <v>2</v>
      </c>
      <c r="P86" s="21"/>
    </row>
    <row r="87" spans="1:16">
      <c r="A87" s="18">
        <v>86</v>
      </c>
      <c r="B87" s="17" t="s">
        <v>8</v>
      </c>
      <c r="C87" s="17" t="s">
        <v>23</v>
      </c>
      <c r="D87" s="13">
        <v>105</v>
      </c>
      <c r="E87" s="8" t="s">
        <v>80</v>
      </c>
      <c r="F87" s="8" t="s">
        <v>49</v>
      </c>
      <c r="G87" s="9" t="s">
        <v>124</v>
      </c>
      <c r="H87" s="38" t="str">
        <f t="shared" si="5"/>
        <v>電力電子研發菁英學程</v>
      </c>
      <c r="J87" s="17">
        <f t="shared" si="6"/>
        <v>2</v>
      </c>
      <c r="P87" s="21"/>
    </row>
    <row r="88" spans="1:16">
      <c r="A88" s="18">
        <v>87</v>
      </c>
      <c r="B88" s="17" t="s">
        <v>3</v>
      </c>
      <c r="C88" s="17" t="s">
        <v>4</v>
      </c>
      <c r="D88" s="13">
        <v>105</v>
      </c>
      <c r="E88" s="8" t="s">
        <v>80</v>
      </c>
      <c r="F88" s="8" t="s">
        <v>31</v>
      </c>
      <c r="G88" s="9" t="s">
        <v>125</v>
      </c>
      <c r="H88" s="38" t="str">
        <f t="shared" si="5"/>
        <v>圖資產學菁英博士學位學程</v>
      </c>
      <c r="J88" s="17">
        <f t="shared" si="6"/>
        <v>2</v>
      </c>
      <c r="P88" s="21"/>
    </row>
    <row r="89" spans="1:16">
      <c r="B89" s="17" t="s">
        <v>3</v>
      </c>
      <c r="C89" s="41" t="s">
        <v>183</v>
      </c>
      <c r="D89" s="14">
        <v>108</v>
      </c>
      <c r="E89" s="14" t="str">
        <f>IFERROR(VLOOKUP($G89,$O$2:$U$75,7,0),"")</f>
        <v>人社管理</v>
      </c>
      <c r="F89" s="31" t="s">
        <v>36</v>
      </c>
      <c r="G89" s="32" t="s">
        <v>90</v>
      </c>
      <c r="H89" s="38" t="str">
        <f t="shared" si="5"/>
        <v>人力資源管理產學菁英博士學位學程</v>
      </c>
      <c r="P89" s="21"/>
    </row>
    <row r="90" spans="1:16">
      <c r="B90" s="17" t="s">
        <v>3</v>
      </c>
      <c r="C90" s="41" t="s">
        <v>183</v>
      </c>
      <c r="D90" s="14">
        <v>108</v>
      </c>
      <c r="E90" s="14" t="str">
        <f>IFERROR(VLOOKUP($G90,$O$2:$U$75,7,0),"")</f>
        <v>人社管理</v>
      </c>
      <c r="F90" s="31" t="s">
        <v>36</v>
      </c>
      <c r="G90" s="33" t="s">
        <v>149</v>
      </c>
      <c r="H90" s="38" t="str">
        <f t="shared" si="5"/>
        <v>資訊管理產業菁英博士學位學程</v>
      </c>
      <c r="P90" s="21"/>
    </row>
    <row r="91" spans="1:16">
      <c r="B91" s="17" t="s">
        <v>3</v>
      </c>
      <c r="C91" s="41" t="s">
        <v>183</v>
      </c>
      <c r="D91" s="14">
        <v>108</v>
      </c>
      <c r="E91" s="8" t="s">
        <v>91</v>
      </c>
      <c r="F91" s="42" t="s">
        <v>29</v>
      </c>
      <c r="G91" s="34" t="s">
        <v>150</v>
      </c>
      <c r="H91" s="40" t="str">
        <f>G91</f>
        <v>工學院產學合作培育精英博士學程</v>
      </c>
      <c r="P91" s="21"/>
    </row>
    <row r="92" spans="1:16">
      <c r="B92" s="17" t="s">
        <v>3</v>
      </c>
      <c r="C92" s="41" t="s">
        <v>183</v>
      </c>
      <c r="D92" s="14">
        <v>108</v>
      </c>
      <c r="E92" s="14" t="str">
        <f>IFERROR(VLOOKUP($G92,$O$2:$U$75,7,0),"")</f>
        <v>電機資訊</v>
      </c>
      <c r="F92" s="31" t="s">
        <v>29</v>
      </c>
      <c r="G92" s="32" t="s">
        <v>98</v>
      </c>
      <c r="H92" s="38" t="str">
        <f t="shared" ref="H92:H93" si="10">G92</f>
        <v>電通資訊與網路學習產學博士學程</v>
      </c>
      <c r="P92" s="21"/>
    </row>
    <row r="93" spans="1:16">
      <c r="B93" s="17" t="s">
        <v>3</v>
      </c>
      <c r="C93" s="41" t="s">
        <v>183</v>
      </c>
      <c r="D93" s="14">
        <v>108</v>
      </c>
      <c r="E93" s="14" t="str">
        <f>IFERROR(VLOOKUP($G93,$O$2:$U$75,7,0),"")</f>
        <v>理工</v>
      </c>
      <c r="F93" s="31" t="s">
        <v>29</v>
      </c>
      <c r="G93" s="32" t="s">
        <v>96</v>
      </c>
      <c r="H93" s="38" t="str">
        <f t="shared" si="10"/>
        <v>地球科學產學菁英博士學程</v>
      </c>
      <c r="P93" s="21"/>
    </row>
    <row r="94" spans="1:16">
      <c r="B94" s="17" t="s">
        <v>3</v>
      </c>
      <c r="C94" s="41" t="s">
        <v>183</v>
      </c>
      <c r="D94" s="14">
        <v>108</v>
      </c>
      <c r="E94" s="47" t="str">
        <f>IFERROR(VLOOKUP($G94,$O$2:$U$75,7,0),"")</f>
        <v>生物醫療</v>
      </c>
      <c r="F94" s="42" t="s">
        <v>29</v>
      </c>
      <c r="G94" s="32" t="s">
        <v>151</v>
      </c>
      <c r="H94" s="40" t="str">
        <f t="shared" ref="H94:H100" si="11">G94</f>
        <v>生醫理工學院產學菁英博士學程</v>
      </c>
      <c r="P94" s="21"/>
    </row>
    <row r="95" spans="1:16">
      <c r="B95" s="17" t="s">
        <v>3</v>
      </c>
      <c r="C95" s="41" t="s">
        <v>183</v>
      </c>
      <c r="D95" s="14">
        <v>108</v>
      </c>
      <c r="E95" s="14" t="str">
        <f>IFERROR(VLOOKUP($G95,$O$2:$U$75,7,0),"")</f>
        <v>理工</v>
      </c>
      <c r="F95" s="31" t="s">
        <v>29</v>
      </c>
      <c r="G95" s="34" t="s">
        <v>97</v>
      </c>
      <c r="H95" s="38" t="str">
        <f t="shared" si="11"/>
        <v>理學院產學合作培育研發菁英博士學程</v>
      </c>
      <c r="P95" s="21"/>
    </row>
    <row r="96" spans="1:16">
      <c r="B96" s="17" t="s">
        <v>3</v>
      </c>
      <c r="C96" s="41" t="s">
        <v>183</v>
      </c>
      <c r="D96" s="14">
        <v>108</v>
      </c>
      <c r="E96" s="47" t="str">
        <f>IFERROR(VLOOKUP($G96,$O$2:$U$75,7,0),"")</f>
        <v>電機資訊</v>
      </c>
      <c r="F96" s="42" t="s">
        <v>29</v>
      </c>
      <c r="G96" s="34" t="s">
        <v>152</v>
      </c>
      <c r="H96" s="40" t="str">
        <f t="shared" si="11"/>
        <v>乙太網路傳輸之數位基頻晶片設計</v>
      </c>
      <c r="P96" s="21"/>
    </row>
    <row r="97" spans="2:16">
      <c r="B97" s="17" t="s">
        <v>3</v>
      </c>
      <c r="C97" s="41" t="s">
        <v>183</v>
      </c>
      <c r="D97" s="14">
        <v>108</v>
      </c>
      <c r="E97" s="14" t="str">
        <f>IFERROR(VLOOKUP($G97,$O$2:$U$75,7,0),"")</f>
        <v>理工</v>
      </c>
      <c r="F97" s="35" t="s">
        <v>57</v>
      </c>
      <c r="G97" s="32" t="s">
        <v>99</v>
      </c>
      <c r="H97" s="38" t="str">
        <f t="shared" si="11"/>
        <v>前瞻製造系統博士學位學程</v>
      </c>
      <c r="P97" s="21"/>
    </row>
    <row r="98" spans="2:16">
      <c r="B98" s="17" t="s">
        <v>5</v>
      </c>
      <c r="C98" s="17" t="s">
        <v>4</v>
      </c>
      <c r="D98" s="14">
        <v>108</v>
      </c>
      <c r="E98" s="47" t="str">
        <f>IFERROR(VLOOKUP($G98,$O$2:$U$75,7,0),"")</f>
        <v>理工</v>
      </c>
      <c r="F98" s="43" t="s">
        <v>153</v>
      </c>
      <c r="G98" s="34" t="s">
        <v>154</v>
      </c>
      <c r="H98" s="40" t="str">
        <f t="shared" si="11"/>
        <v>智慧機械產業菁英博士學位學程</v>
      </c>
      <c r="P98" s="21"/>
    </row>
    <row r="99" spans="2:16">
      <c r="B99" s="17" t="s">
        <v>5</v>
      </c>
      <c r="C99" s="17" t="s">
        <v>4</v>
      </c>
      <c r="D99" s="14">
        <v>108</v>
      </c>
      <c r="E99" s="14" t="str">
        <f>IFERROR(VLOOKUP($G99,$O$2:$U$75,7,0),"")</f>
        <v>生物醫療</v>
      </c>
      <c r="F99" s="31" t="s">
        <v>73</v>
      </c>
      <c r="G99" s="32" t="s">
        <v>75</v>
      </c>
      <c r="H99" s="38" t="str">
        <f t="shared" si="11"/>
        <v>生物科技產業博士學位學程</v>
      </c>
      <c r="P99" s="21"/>
    </row>
    <row r="100" spans="2:16">
      <c r="B100" s="17" t="s">
        <v>5</v>
      </c>
      <c r="C100" s="17" t="s">
        <v>4</v>
      </c>
      <c r="D100" s="14">
        <v>108</v>
      </c>
      <c r="E100" s="47" t="str">
        <f>IFERROR(VLOOKUP($G100,$O$2:$U$75,7,0),"")</f>
        <v>生物醫療</v>
      </c>
      <c r="F100" s="42" t="s">
        <v>73</v>
      </c>
      <c r="G100" s="32" t="s">
        <v>155</v>
      </c>
      <c r="H100" s="40" t="str">
        <f t="shared" si="11"/>
        <v>生技製藥產業博士學位學程</v>
      </c>
      <c r="P100" s="21"/>
    </row>
    <row r="101" spans="2:16">
      <c r="B101" s="17" t="s">
        <v>5</v>
      </c>
      <c r="C101" s="17" t="s">
        <v>4</v>
      </c>
      <c r="D101" s="14">
        <v>108</v>
      </c>
      <c r="E101" s="14" t="str">
        <f>IFERROR(VLOOKUP($G101,$O$2:$U$75,7,0),"")</f>
        <v>生物醫療</v>
      </c>
      <c r="F101" s="31" t="s">
        <v>73</v>
      </c>
      <c r="G101" s="32" t="s">
        <v>79</v>
      </c>
      <c r="H101" s="38" t="str">
        <f t="shared" ref="H101:H103" si="12">G101</f>
        <v>醫學工程與復健科技產業博士學位學程</v>
      </c>
      <c r="P101" s="21"/>
    </row>
    <row r="102" spans="2:16">
      <c r="B102" s="17" t="s">
        <v>5</v>
      </c>
      <c r="C102" s="17" t="s">
        <v>4</v>
      </c>
      <c r="D102" s="14">
        <v>108</v>
      </c>
      <c r="E102" s="14" t="str">
        <f>IFERROR(VLOOKUP($G102,$O$2:$U$75,7,0),"")</f>
        <v>生物醫療</v>
      </c>
      <c r="F102" s="31" t="s">
        <v>73</v>
      </c>
      <c r="G102" s="32" t="s">
        <v>77</v>
      </c>
      <c r="H102" s="38" t="str">
        <f t="shared" si="12"/>
        <v>健康科技產業博士學位學程</v>
      </c>
      <c r="P102" s="21"/>
    </row>
    <row r="103" spans="2:16">
      <c r="B103" s="17" t="s">
        <v>5</v>
      </c>
      <c r="C103" s="17" t="s">
        <v>4</v>
      </c>
      <c r="D103" s="14">
        <v>108</v>
      </c>
      <c r="E103" s="14" t="str">
        <f>IFERROR(VLOOKUP($G103,$O$2:$U$75,7,0),"")</f>
        <v>生物醫療</v>
      </c>
      <c r="F103" s="31" t="s">
        <v>73</v>
      </c>
      <c r="G103" s="34" t="s">
        <v>76</v>
      </c>
      <c r="H103" s="38" t="str">
        <f t="shared" si="12"/>
        <v>生醫科技產業博士學位學程</v>
      </c>
      <c r="P103" s="21"/>
    </row>
    <row r="104" spans="2:16">
      <c r="B104" s="17" t="s">
        <v>3</v>
      </c>
      <c r="C104" s="41" t="s">
        <v>183</v>
      </c>
      <c r="D104" s="14">
        <v>108</v>
      </c>
      <c r="E104" s="47" t="str">
        <f>IFERROR(VLOOKUP($G104,$O$2:$U$75,7,0),"")</f>
        <v>人社管理</v>
      </c>
      <c r="F104" s="43" t="s">
        <v>53</v>
      </c>
      <c r="G104" s="34" t="s">
        <v>156</v>
      </c>
      <c r="H104" s="40" t="str">
        <f t="shared" ref="H104:H105" si="13">G104</f>
        <v>大數據產學研發菁英博士學位學程</v>
      </c>
      <c r="P104" s="21"/>
    </row>
    <row r="105" spans="2:16">
      <c r="B105" s="17" t="s">
        <v>3</v>
      </c>
      <c r="C105" s="41" t="s">
        <v>183</v>
      </c>
      <c r="D105" s="14">
        <v>108</v>
      </c>
      <c r="E105" s="14" t="str">
        <f>IFERROR(VLOOKUP($G105,$O$2:$U$75,7,0),"")</f>
        <v>電機資訊</v>
      </c>
      <c r="F105" s="42" t="s">
        <v>26</v>
      </c>
      <c r="G105" s="32" t="s">
        <v>157</v>
      </c>
      <c r="H105" s="40" t="str">
        <f t="shared" si="13"/>
        <v>電機產業研發精英學程</v>
      </c>
      <c r="P105" s="21"/>
    </row>
    <row r="106" spans="2:16">
      <c r="B106" s="17" t="s">
        <v>3</v>
      </c>
      <c r="C106" s="41" t="s">
        <v>183</v>
      </c>
      <c r="D106" s="14">
        <v>108</v>
      </c>
      <c r="E106" s="14" t="str">
        <f>IFERROR(VLOOKUP($G106,$O$2:$U$75,7,0),"")</f>
        <v>電機資訊</v>
      </c>
      <c r="F106" s="31" t="s">
        <v>26</v>
      </c>
      <c r="G106" s="32" t="s">
        <v>107</v>
      </c>
      <c r="H106" s="38" t="str">
        <f>G106</f>
        <v>資訊科學與工程研究所乙組</v>
      </c>
      <c r="P106" s="21"/>
    </row>
    <row r="107" spans="2:16">
      <c r="B107" s="17" t="s">
        <v>3</v>
      </c>
      <c r="C107" s="41" t="s">
        <v>183</v>
      </c>
      <c r="D107" s="14">
        <v>108</v>
      </c>
      <c r="E107" s="47" t="str">
        <f>IFERROR(VLOOKUP($G107,$O$2:$U$75,7,0),"")</f>
        <v>電機資訊</v>
      </c>
      <c r="F107" s="42" t="s">
        <v>26</v>
      </c>
      <c r="G107" s="32" t="s">
        <v>158</v>
      </c>
      <c r="H107" s="40" t="str">
        <f t="shared" ref="H107:H115" si="14">G107</f>
        <v>尖端半導體技術精英博士學位學程</v>
      </c>
      <c r="P107" s="21"/>
    </row>
    <row r="108" spans="2:16">
      <c r="B108" s="17" t="s">
        <v>3</v>
      </c>
      <c r="C108" s="41" t="s">
        <v>183</v>
      </c>
      <c r="D108" s="14">
        <v>108</v>
      </c>
      <c r="E108" s="47" t="str">
        <f>IFERROR(VLOOKUP($G108,$O$2:$U$75,7,0),"")</f>
        <v>生物醫療</v>
      </c>
      <c r="F108" s="42" t="s">
        <v>26</v>
      </c>
      <c r="G108" s="32" t="s">
        <v>159</v>
      </c>
      <c r="H108" s="40" t="str">
        <f t="shared" si="14"/>
        <v>生技產業研發精英學程</v>
      </c>
      <c r="P108" s="21"/>
    </row>
    <row r="109" spans="2:16">
      <c r="B109" s="17" t="s">
        <v>3</v>
      </c>
      <c r="C109" s="41" t="s">
        <v>183</v>
      </c>
      <c r="D109" s="14">
        <v>108</v>
      </c>
      <c r="E109" s="47" t="str">
        <f>IFERROR(VLOOKUP($G109,$O$2:$U$75,7,0),"")</f>
        <v>理工</v>
      </c>
      <c r="F109" s="42" t="s">
        <v>26</v>
      </c>
      <c r="G109" s="34" t="s">
        <v>160</v>
      </c>
      <c r="H109" s="40" t="str">
        <f t="shared" si="14"/>
        <v>水資源產業研發精英博士學位學程</v>
      </c>
      <c r="P109" s="21"/>
    </row>
    <row r="110" spans="2:16">
      <c r="B110" s="17" t="s">
        <v>3</v>
      </c>
      <c r="C110" s="41" t="s">
        <v>183</v>
      </c>
      <c r="D110" s="14">
        <v>108</v>
      </c>
      <c r="E110" s="47" t="str">
        <f>IFERROR(VLOOKUP($G110,$O$2:$U$75,7,0),"")</f>
        <v>電機資訊</v>
      </c>
      <c r="F110" s="42" t="s">
        <v>26</v>
      </c>
      <c r="G110" s="34" t="s">
        <v>161</v>
      </c>
      <c r="H110" s="40" t="str">
        <f t="shared" si="14"/>
        <v>光電科技研發菁英博士學位學程</v>
      </c>
      <c r="P110" s="21"/>
    </row>
    <row r="111" spans="2:16">
      <c r="B111" s="17" t="s">
        <v>3</v>
      </c>
      <c r="C111" s="41" t="s">
        <v>183</v>
      </c>
      <c r="D111" s="14">
        <v>108</v>
      </c>
      <c r="E111" s="47" t="str">
        <f>IFERROR(VLOOKUP($G111,$O$2:$U$75,7,0),"")</f>
        <v>電機資訊</v>
      </c>
      <c r="F111" s="42" t="s">
        <v>26</v>
      </c>
      <c r="G111" s="34" t="s">
        <v>162</v>
      </c>
      <c r="H111" s="40" t="str">
        <f t="shared" si="14"/>
        <v>三維通信網路技術及其在智慧校院之應用</v>
      </c>
      <c r="P111" s="21"/>
    </row>
    <row r="112" spans="2:16">
      <c r="B112" s="17" t="s">
        <v>3</v>
      </c>
      <c r="C112" s="41" t="s">
        <v>183</v>
      </c>
      <c r="D112" s="14">
        <v>108</v>
      </c>
      <c r="E112" s="47" t="str">
        <f>IFERROR(VLOOKUP($G112,$O$2:$U$75,7,0),"")</f>
        <v>電機資訊</v>
      </c>
      <c r="F112" s="42" t="s">
        <v>26</v>
      </c>
      <c r="G112" s="34" t="s">
        <v>163</v>
      </c>
      <c r="H112" s="40" t="str">
        <f t="shared" si="14"/>
        <v>4G基地臺使用功率模組商品化與事業化開發計畫</v>
      </c>
      <c r="P112" s="21"/>
    </row>
    <row r="113" spans="2:16">
      <c r="B113" s="17" t="s">
        <v>3</v>
      </c>
      <c r="C113" s="41" t="s">
        <v>183</v>
      </c>
      <c r="D113" s="14">
        <v>108</v>
      </c>
      <c r="E113" s="14" t="str">
        <f>IFERROR(VLOOKUP($G113,$O$2:$U$75,7,0),"")</f>
        <v>電機資訊</v>
      </c>
      <c r="F113" s="35" t="s">
        <v>47</v>
      </c>
      <c r="G113" s="32" t="s">
        <v>109</v>
      </c>
      <c r="H113" s="38" t="str">
        <f t="shared" si="14"/>
        <v>奈米積體電路工程博士學位學程</v>
      </c>
      <c r="P113" s="21"/>
    </row>
    <row r="114" spans="2:16">
      <c r="B114" s="17" t="s">
        <v>5</v>
      </c>
      <c r="C114" s="17" t="s">
        <v>4</v>
      </c>
      <c r="D114" s="14">
        <v>108</v>
      </c>
      <c r="E114" s="14" t="str">
        <f>IFERROR(VLOOKUP($G114,$O$2:$U$75,7,0),"")</f>
        <v>電機資訊</v>
      </c>
      <c r="F114" s="31" t="s">
        <v>81</v>
      </c>
      <c r="G114" s="34" t="s">
        <v>83</v>
      </c>
      <c r="H114" s="38" t="str">
        <f t="shared" si="14"/>
        <v>創新產業博士學位學程</v>
      </c>
      <c r="P114" s="21"/>
    </row>
    <row r="115" spans="2:16">
      <c r="B115" s="17" t="s">
        <v>5</v>
      </c>
      <c r="C115" s="17" t="s">
        <v>4</v>
      </c>
      <c r="D115" s="14">
        <v>108</v>
      </c>
      <c r="E115" s="14" t="str">
        <f>IFERROR(VLOOKUP($G115,$O$2:$U$75,7,0),"")</f>
        <v>人社管理</v>
      </c>
      <c r="F115" s="31" t="s">
        <v>81</v>
      </c>
      <c r="G115" s="36" t="s">
        <v>85</v>
      </c>
      <c r="H115" s="38" t="str">
        <f t="shared" si="14"/>
        <v>智慧健康先進管理技術博士學位學程</v>
      </c>
      <c r="P115" s="21"/>
    </row>
    <row r="116" spans="2:16">
      <c r="B116" s="17" t="s">
        <v>5</v>
      </c>
      <c r="C116" s="17" t="s">
        <v>4</v>
      </c>
      <c r="D116" s="14">
        <v>108</v>
      </c>
      <c r="E116" s="47" t="str">
        <f>IFERROR(VLOOKUP($G116,$O$2:$U$75,7,0),"")</f>
        <v>生物醫療</v>
      </c>
      <c r="F116" s="42" t="s">
        <v>81</v>
      </c>
      <c r="G116" s="32" t="s">
        <v>164</v>
      </c>
      <c r="H116" s="40" t="str">
        <f t="shared" ref="H116:H125" si="15">G116</f>
        <v>醫材科技產業菁英博士學位學程</v>
      </c>
      <c r="P116" s="21"/>
    </row>
    <row r="117" spans="2:16">
      <c r="B117" s="17" t="s">
        <v>3</v>
      </c>
      <c r="C117" s="17" t="s">
        <v>17</v>
      </c>
      <c r="D117" s="14">
        <v>108</v>
      </c>
      <c r="E117" s="47" t="str">
        <f>IFERROR(VLOOKUP($G117,$O$2:$U$75,7,0),"")</f>
        <v>理工</v>
      </c>
      <c r="F117" s="42" t="s">
        <v>177</v>
      </c>
      <c r="G117" s="32" t="s">
        <v>165</v>
      </c>
      <c r="H117" s="40" t="str">
        <f t="shared" si="15"/>
        <v>智慧機械與製造產學博士學位學程</v>
      </c>
      <c r="P117" s="21"/>
    </row>
    <row r="118" spans="2:16">
      <c r="B118" s="17" t="s">
        <v>3</v>
      </c>
      <c r="C118" s="17" t="s">
        <v>17</v>
      </c>
      <c r="D118" s="14">
        <v>108</v>
      </c>
      <c r="E118" s="47" t="str">
        <f>IFERROR(VLOOKUP($G118,$O$2:$U$75,7,0),"")</f>
        <v>理工</v>
      </c>
      <c r="F118" s="42" t="s">
        <v>177</v>
      </c>
      <c r="G118" s="32" t="s">
        <v>166</v>
      </c>
      <c r="H118" s="40" t="str">
        <f t="shared" si="15"/>
        <v>工具機產學研智慧製造技術價值創造與落實應用計畫</v>
      </c>
      <c r="P118" s="21"/>
    </row>
    <row r="119" spans="2:16">
      <c r="B119" s="17" t="s">
        <v>5</v>
      </c>
      <c r="C119" s="17" t="s">
        <v>4</v>
      </c>
      <c r="D119" s="14">
        <v>108</v>
      </c>
      <c r="E119" s="14" t="str">
        <f>IFERROR(VLOOKUP($G119,$O$2:$U$75,7,0),"")</f>
        <v>生物醫療</v>
      </c>
      <c r="F119" s="35" t="s">
        <v>86</v>
      </c>
      <c r="G119" s="34" t="s">
        <v>75</v>
      </c>
      <c r="H119" s="38" t="str">
        <f t="shared" si="15"/>
        <v>生物科技產業博士學位學程</v>
      </c>
      <c r="P119" s="21"/>
    </row>
    <row r="120" spans="2:16">
      <c r="B120" s="17" t="s">
        <v>5</v>
      </c>
      <c r="C120" s="17" t="s">
        <v>4</v>
      </c>
      <c r="D120" s="14">
        <v>108</v>
      </c>
      <c r="E120" s="14" t="str">
        <f>IFERROR(VLOOKUP($G120,$O$2:$U$75,7,0),"")</f>
        <v>電機資訊</v>
      </c>
      <c r="F120" s="35" t="s">
        <v>132</v>
      </c>
      <c r="G120" s="32" t="s">
        <v>134</v>
      </c>
      <c r="H120" s="38" t="str">
        <f t="shared" si="15"/>
        <v>智慧聯網產業博士學位學程</v>
      </c>
      <c r="P120" s="21"/>
    </row>
    <row r="121" spans="2:16">
      <c r="B121" s="17" t="s">
        <v>5</v>
      </c>
      <c r="C121" s="17" t="s">
        <v>4</v>
      </c>
      <c r="D121" s="14">
        <v>108</v>
      </c>
      <c r="E121" s="14" t="str">
        <f>IFERROR(VLOOKUP($G121,$O$2:$U$75,7,0),"")</f>
        <v>生物醫療</v>
      </c>
      <c r="F121" s="35" t="s">
        <v>87</v>
      </c>
      <c r="G121" s="32" t="s">
        <v>89</v>
      </c>
      <c r="H121" s="38" t="str">
        <f t="shared" si="15"/>
        <v>醫療器材產業研發博士學位學程</v>
      </c>
      <c r="P121" s="21"/>
    </row>
    <row r="122" spans="2:16">
      <c r="B122" s="17" t="s">
        <v>5</v>
      </c>
      <c r="C122" s="17" t="s">
        <v>4</v>
      </c>
      <c r="D122" s="14">
        <v>108</v>
      </c>
      <c r="E122" s="14" t="str">
        <f>IFERROR(VLOOKUP($G122,$O$2:$U$75,7,0),"")</f>
        <v>理工</v>
      </c>
      <c r="F122" s="35" t="s">
        <v>128</v>
      </c>
      <c r="G122" s="32" t="s">
        <v>129</v>
      </c>
      <c r="H122" s="38" t="str">
        <f t="shared" si="15"/>
        <v>工學院機器人博士學位學程</v>
      </c>
      <c r="P122" s="21"/>
    </row>
    <row r="123" spans="2:16">
      <c r="B123" s="17" t="s">
        <v>3</v>
      </c>
      <c r="C123" s="41" t="s">
        <v>183</v>
      </c>
      <c r="D123" s="14">
        <v>108</v>
      </c>
      <c r="E123" s="14" t="str">
        <f>IFERROR(VLOOKUP($G123,$O$2:$U$75,7,0),"")</f>
        <v>生物醫療</v>
      </c>
      <c r="F123" s="31" t="s">
        <v>34</v>
      </c>
      <c r="G123" s="32" t="s">
        <v>111</v>
      </c>
      <c r="H123" s="54" t="str">
        <f t="shared" si="15"/>
        <v>生技產業博士學位學程</v>
      </c>
      <c r="P123" s="21"/>
    </row>
    <row r="124" spans="2:16">
      <c r="B124" s="17" t="s">
        <v>3</v>
      </c>
      <c r="C124" s="41" t="s">
        <v>183</v>
      </c>
      <c r="D124" s="14">
        <v>108</v>
      </c>
      <c r="E124" s="14" t="str">
        <f>IFERROR(VLOOKUP($G124,$O$2:$U$75,7,0),"")</f>
        <v>理工</v>
      </c>
      <c r="F124" s="31" t="s">
        <v>34</v>
      </c>
      <c r="G124" s="32" t="s">
        <v>113</v>
      </c>
      <c r="H124" s="38" t="str">
        <f t="shared" si="15"/>
        <v>前瞻功能材料產業博士學位學程</v>
      </c>
      <c r="P124" s="21"/>
    </row>
    <row r="125" spans="2:16">
      <c r="B125" s="17" t="s">
        <v>3</v>
      </c>
      <c r="C125" s="41" t="s">
        <v>183</v>
      </c>
      <c r="D125" s="14">
        <v>108</v>
      </c>
      <c r="E125" s="14" t="str">
        <f>IFERROR(VLOOKUP($G125,$O$2:$U$75,7,0),"")</f>
        <v>生物醫療</v>
      </c>
      <c r="F125" s="31" t="s">
        <v>34</v>
      </c>
      <c r="G125" s="34" t="s">
        <v>112</v>
      </c>
      <c r="H125" s="38" t="str">
        <f t="shared" si="15"/>
        <v>生醫工程產業博士學位學程</v>
      </c>
      <c r="P125" s="21"/>
    </row>
    <row r="126" spans="2:16">
      <c r="B126" s="17" t="s">
        <v>3</v>
      </c>
      <c r="C126" s="41" t="s">
        <v>183</v>
      </c>
      <c r="D126" s="14">
        <v>108</v>
      </c>
      <c r="E126" s="47" t="str">
        <f>IFERROR(VLOOKUP($G126,$O$2:$U$75,7,0),"")</f>
        <v>生物醫療</v>
      </c>
      <c r="F126" s="42" t="s">
        <v>40</v>
      </c>
      <c r="G126" s="32" t="s">
        <v>167</v>
      </c>
      <c r="H126" s="40" t="str">
        <f t="shared" ref="H126:H130" si="16">G126</f>
        <v>生物醫學暨工程科技產業博士學位學程</v>
      </c>
      <c r="P126" s="21"/>
    </row>
    <row r="127" spans="2:16">
      <c r="B127" s="17" t="s">
        <v>3</v>
      </c>
      <c r="C127" s="41" t="s">
        <v>183</v>
      </c>
      <c r="D127" s="14">
        <v>108</v>
      </c>
      <c r="E127" s="47" t="str">
        <f>IFERROR(VLOOKUP($G127,$O$2:$U$75,7,0),"")</f>
        <v>生物醫療</v>
      </c>
      <c r="F127" s="42" t="s">
        <v>40</v>
      </c>
      <c r="G127" s="32" t="s">
        <v>168</v>
      </c>
      <c r="H127" s="40" t="str">
        <f t="shared" si="16"/>
        <v>生技醫療產業博士學位學程</v>
      </c>
      <c r="P127" s="21"/>
    </row>
    <row r="128" spans="2:16">
      <c r="B128" s="17" t="s">
        <v>3</v>
      </c>
      <c r="C128" s="17" t="s">
        <v>17</v>
      </c>
      <c r="D128" s="14">
        <v>108</v>
      </c>
      <c r="E128" s="47" t="str">
        <f>IFERROR(VLOOKUP($G128,$O$2:$U$75,7,0),"")</f>
        <v>理工</v>
      </c>
      <c r="F128" s="43" t="s">
        <v>55</v>
      </c>
      <c r="G128" s="32" t="s">
        <v>169</v>
      </c>
      <c r="H128" s="40" t="str">
        <f t="shared" si="16"/>
        <v>橡膠及材料產業組博士班</v>
      </c>
      <c r="P128" s="21"/>
    </row>
    <row r="129" spans="2:16">
      <c r="B129" s="17" t="s">
        <v>3</v>
      </c>
      <c r="C129" s="17" t="s">
        <v>17</v>
      </c>
      <c r="D129" s="14">
        <v>108</v>
      </c>
      <c r="E129" s="47" t="str">
        <f>IFERROR(VLOOKUP($G129,$O$2:$U$75,7,0),"")</f>
        <v>電機資訊</v>
      </c>
      <c r="F129" s="44" t="s">
        <v>182</v>
      </c>
      <c r="G129" s="36" t="s">
        <v>170</v>
      </c>
      <c r="H129" s="40" t="str">
        <f t="shared" si="16"/>
        <v>前瞻電資科技產業博士學位學程</v>
      </c>
      <c r="P129" s="21"/>
    </row>
    <row r="130" spans="2:16">
      <c r="B130" s="17" t="s">
        <v>3</v>
      </c>
      <c r="C130" s="17" t="s">
        <v>17</v>
      </c>
      <c r="D130" s="14">
        <v>108</v>
      </c>
      <c r="E130" s="47" t="str">
        <f>IFERROR(VLOOKUP($G130,$O$2:$U$75,7,0),"")</f>
        <v>理工</v>
      </c>
      <c r="F130" s="44" t="s">
        <v>182</v>
      </c>
      <c r="G130" s="36" t="s">
        <v>171</v>
      </c>
      <c r="H130" s="40" t="str">
        <f t="shared" si="16"/>
        <v>智慧機械與智慧製造產業博士學位學程</v>
      </c>
      <c r="P130" s="21"/>
    </row>
    <row r="131" spans="2:16">
      <c r="B131" s="17" t="s">
        <v>3</v>
      </c>
      <c r="C131" s="41" t="s">
        <v>183</v>
      </c>
      <c r="D131" s="14">
        <v>108</v>
      </c>
      <c r="E131" s="14" t="str">
        <f>IFERROR(VLOOKUP($G131,$O$2:$U$75,7,0),"")</f>
        <v>人社管理</v>
      </c>
      <c r="F131" s="31" t="s">
        <v>45</v>
      </c>
      <c r="G131" s="34" t="s">
        <v>117</v>
      </c>
      <c r="H131" s="38" t="str">
        <f>G131</f>
        <v>國際文教管理人才學位學程</v>
      </c>
      <c r="P131" s="21"/>
    </row>
    <row r="132" spans="2:16">
      <c r="B132" s="17" t="s">
        <v>3</v>
      </c>
      <c r="C132" s="41" t="s">
        <v>183</v>
      </c>
      <c r="D132" s="14">
        <v>108</v>
      </c>
      <c r="E132" s="47" t="str">
        <f>IFERROR(VLOOKUP($G132,$O$2:$U$75,7,0),"")</f>
        <v>人社管理</v>
      </c>
      <c r="F132" s="42" t="s">
        <v>45</v>
      </c>
      <c r="G132" s="32" t="s">
        <v>172</v>
      </c>
      <c r="H132" s="40" t="str">
        <f>G132</f>
        <v>新興產業策略與發展博士學位學程觀光創新組</v>
      </c>
      <c r="P132" s="21"/>
    </row>
    <row r="133" spans="2:16">
      <c r="B133" s="17" t="s">
        <v>3</v>
      </c>
      <c r="C133" s="17" t="s">
        <v>17</v>
      </c>
      <c r="D133" s="14">
        <v>108</v>
      </c>
      <c r="E133" s="14" t="str">
        <f>IFERROR(VLOOKUP($G133,$O$2:$U$75,7,0),"")</f>
        <v>理工</v>
      </c>
      <c r="F133" s="35" t="s">
        <v>24</v>
      </c>
      <c r="G133" s="34" t="s">
        <v>121</v>
      </c>
      <c r="H133" s="38" t="str">
        <f t="shared" ref="H133:H134" si="17">G133</f>
        <v>機電科技學程</v>
      </c>
      <c r="P133" s="21"/>
    </row>
    <row r="134" spans="2:16">
      <c r="B134" s="17" t="s">
        <v>5</v>
      </c>
      <c r="C134" s="17" t="s">
        <v>4</v>
      </c>
      <c r="D134" s="14">
        <v>108</v>
      </c>
      <c r="E134" s="14" t="str">
        <f>IFERROR(VLOOKUP($G134,$O$2:$U$75,7,0),"")</f>
        <v>生物醫療</v>
      </c>
      <c r="F134" s="35" t="s">
        <v>135</v>
      </c>
      <c r="G134" s="32" t="s">
        <v>136</v>
      </c>
      <c r="H134" s="38" t="str">
        <f t="shared" si="17"/>
        <v>生技醫療產業研發博士學位學程</v>
      </c>
    </row>
    <row r="135" spans="2:16">
      <c r="B135" s="17" t="s">
        <v>3</v>
      </c>
      <c r="C135" s="41" t="s">
        <v>183</v>
      </c>
      <c r="D135" s="14">
        <v>108</v>
      </c>
      <c r="E135" s="47" t="str">
        <f>IFERROR(VLOOKUP($G135,$O$2:$U$75,7,0),"")</f>
        <v>電機資訊</v>
      </c>
      <c r="F135" s="42" t="s">
        <v>51</v>
      </c>
      <c r="G135" s="34" t="s">
        <v>173</v>
      </c>
      <c r="H135" s="40" t="str">
        <f>G135</f>
        <v>電信工程學研究所產學研發博士班</v>
      </c>
    </row>
    <row r="136" spans="2:16">
      <c r="B136" s="17" t="s">
        <v>3</v>
      </c>
      <c r="C136" s="41" t="s">
        <v>183</v>
      </c>
      <c r="D136" s="14">
        <v>108</v>
      </c>
      <c r="E136" s="14" t="str">
        <f>IFERROR(VLOOKUP($G136,$O$2:$U$75,7,0),"")</f>
        <v>理工</v>
      </c>
      <c r="F136" s="31" t="s">
        <v>51</v>
      </c>
      <c r="G136" s="32" t="s">
        <v>123</v>
      </c>
      <c r="H136" s="38" t="str">
        <f>G136</f>
        <v>綠色永續材料與精密元件學程</v>
      </c>
    </row>
    <row r="137" spans="2:16">
      <c r="B137" s="17" t="s">
        <v>3</v>
      </c>
      <c r="C137" s="41" t="s">
        <v>183</v>
      </c>
      <c r="D137" s="14">
        <v>108</v>
      </c>
      <c r="E137" s="47" t="str">
        <f>IFERROR(VLOOKUP($G137,$O$2:$U$75,7,0),"")</f>
        <v>生物醫療</v>
      </c>
      <c r="F137" s="42" t="s">
        <v>51</v>
      </c>
      <c r="G137" s="34" t="s">
        <v>174</v>
      </c>
      <c r="H137" s="40" t="str">
        <f>G137</f>
        <v>藥物科技博士學位學程</v>
      </c>
    </row>
    <row r="138" spans="2:16">
      <c r="B138" s="17" t="s">
        <v>5</v>
      </c>
      <c r="C138" s="17" t="s">
        <v>4</v>
      </c>
      <c r="D138" s="14">
        <v>108</v>
      </c>
      <c r="E138" s="14" t="str">
        <f>IFERROR(VLOOKUP($G138,$O$2:$U$75,7,0),"")</f>
        <v>生物醫療</v>
      </c>
      <c r="F138" s="35" t="s">
        <v>137</v>
      </c>
      <c r="G138" s="34" t="s">
        <v>138</v>
      </c>
      <c r="H138" s="38" t="str">
        <f>G138</f>
        <v>生技醫藥博士學位學程</v>
      </c>
    </row>
  </sheetData>
  <autoFilter ref="A1:U138" xr:uid="{8A1F2B0F-F6F0-4199-BFB4-6654858259AD}"/>
  <sortState ref="A2:J80">
    <sortCondition ref="A2:A80"/>
  </sortState>
  <phoneticPr fontId="1" type="noConversion"/>
  <conditionalFormatting sqref="P2:P75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B13F3-FEF8-442D-B4A1-5838E837BED3}">
  <dimension ref="A1:H139"/>
  <sheetViews>
    <sheetView topLeftCell="C1" workbookViewId="0">
      <selection activeCell="G2" sqref="G2:H81"/>
    </sheetView>
  </sheetViews>
  <sheetFormatPr defaultRowHeight="19.8"/>
  <cols>
    <col min="1" max="1" width="27.88671875" style="14" customWidth="1"/>
    <col min="2" max="3" width="72.21875" style="15" customWidth="1"/>
    <col min="7" max="7" width="27.88671875" style="14" customWidth="1"/>
    <col min="8" max="8" width="72.21875" style="15" customWidth="1"/>
  </cols>
  <sheetData>
    <row r="1" spans="1:8">
      <c r="A1" s="6" t="s">
        <v>70</v>
      </c>
      <c r="B1" s="6" t="s">
        <v>181</v>
      </c>
      <c r="C1" s="6" t="s">
        <v>179</v>
      </c>
      <c r="G1" s="6" t="s">
        <v>70</v>
      </c>
      <c r="H1" s="6" t="s">
        <v>181</v>
      </c>
    </row>
    <row r="2" spans="1:8" ht="15.6">
      <c r="A2" s="43" t="s">
        <v>153</v>
      </c>
      <c r="B2" s="40" t="s">
        <v>154</v>
      </c>
      <c r="C2" s="34" t="s">
        <v>154</v>
      </c>
      <c r="G2" s="43" t="s">
        <v>153</v>
      </c>
      <c r="H2" s="40" t="s">
        <v>154</v>
      </c>
    </row>
    <row r="3" spans="1:8" ht="15.6">
      <c r="A3" s="42" t="s">
        <v>73</v>
      </c>
      <c r="B3" s="40" t="s">
        <v>155</v>
      </c>
      <c r="C3" s="32" t="s">
        <v>155</v>
      </c>
      <c r="G3" s="42" t="s">
        <v>73</v>
      </c>
      <c r="H3" s="40" t="s">
        <v>155</v>
      </c>
    </row>
    <row r="4" spans="1:8">
      <c r="A4" s="8" t="s">
        <v>73</v>
      </c>
      <c r="B4" s="38" t="s">
        <v>74</v>
      </c>
      <c r="C4" s="9" t="s">
        <v>74</v>
      </c>
      <c r="G4" s="49" t="s">
        <v>73</v>
      </c>
      <c r="H4" s="50" t="s">
        <v>195</v>
      </c>
    </row>
    <row r="5" spans="1:8">
      <c r="A5" s="8" t="s">
        <v>73</v>
      </c>
      <c r="B5" s="38" t="s">
        <v>74</v>
      </c>
      <c r="C5" s="9" t="s">
        <v>74</v>
      </c>
      <c r="G5" s="49" t="s">
        <v>73</v>
      </c>
      <c r="H5" s="50" t="s">
        <v>75</v>
      </c>
    </row>
    <row r="6" spans="1:8">
      <c r="A6" s="8" t="s">
        <v>73</v>
      </c>
      <c r="B6" s="38" t="s">
        <v>75</v>
      </c>
      <c r="C6" s="9" t="s">
        <v>75</v>
      </c>
      <c r="G6" s="8" t="s">
        <v>73</v>
      </c>
      <c r="H6" s="38" t="s">
        <v>76</v>
      </c>
    </row>
    <row r="7" spans="1:8">
      <c r="A7" s="8" t="s">
        <v>73</v>
      </c>
      <c r="B7" s="38" t="s">
        <v>75</v>
      </c>
      <c r="C7" s="9" t="s">
        <v>75</v>
      </c>
      <c r="G7" s="8" t="s">
        <v>73</v>
      </c>
      <c r="H7" s="38" t="s">
        <v>77</v>
      </c>
    </row>
    <row r="8" spans="1:8">
      <c r="A8" s="31" t="s">
        <v>73</v>
      </c>
      <c r="B8" s="38" t="s">
        <v>75</v>
      </c>
      <c r="C8" s="32" t="s">
        <v>75</v>
      </c>
      <c r="G8" s="49" t="s">
        <v>73</v>
      </c>
      <c r="H8" s="50" t="s">
        <v>198</v>
      </c>
    </row>
    <row r="9" spans="1:8">
      <c r="A9" s="8" t="s">
        <v>73</v>
      </c>
      <c r="B9" s="38" t="s">
        <v>76</v>
      </c>
      <c r="C9" s="9" t="s">
        <v>76</v>
      </c>
      <c r="G9" s="49" t="s">
        <v>73</v>
      </c>
      <c r="H9" s="50" t="s">
        <v>79</v>
      </c>
    </row>
    <row r="10" spans="1:8">
      <c r="A10" s="31" t="s">
        <v>73</v>
      </c>
      <c r="B10" s="38" t="s">
        <v>76</v>
      </c>
      <c r="C10" s="34" t="s">
        <v>76</v>
      </c>
      <c r="G10" s="8" t="s">
        <v>81</v>
      </c>
      <c r="H10" s="38" t="s">
        <v>82</v>
      </c>
    </row>
    <row r="11" spans="1:8">
      <c r="A11" s="8" t="s">
        <v>73</v>
      </c>
      <c r="B11" s="38" t="s">
        <v>77</v>
      </c>
      <c r="C11" s="9" t="s">
        <v>77</v>
      </c>
      <c r="G11" s="8" t="s">
        <v>81</v>
      </c>
      <c r="H11" s="38" t="s">
        <v>83</v>
      </c>
    </row>
    <row r="12" spans="1:8">
      <c r="A12" s="8" t="s">
        <v>73</v>
      </c>
      <c r="B12" s="38" t="s">
        <v>77</v>
      </c>
      <c r="C12" s="9" t="s">
        <v>77</v>
      </c>
      <c r="G12" s="8" t="s">
        <v>81</v>
      </c>
      <c r="H12" s="38" t="s">
        <v>85</v>
      </c>
    </row>
    <row r="13" spans="1:8">
      <c r="A13" s="31" t="s">
        <v>73</v>
      </c>
      <c r="B13" s="38" t="s">
        <v>77</v>
      </c>
      <c r="C13" s="32" t="s">
        <v>77</v>
      </c>
      <c r="G13" s="42" t="s">
        <v>81</v>
      </c>
      <c r="H13" s="40" t="s">
        <v>164</v>
      </c>
    </row>
    <row r="14" spans="1:8">
      <c r="A14" s="8" t="s">
        <v>73</v>
      </c>
      <c r="B14" s="38" t="s">
        <v>78</v>
      </c>
      <c r="C14" s="9" t="s">
        <v>78</v>
      </c>
      <c r="G14" s="8" t="s">
        <v>86</v>
      </c>
      <c r="H14" s="38" t="s">
        <v>75</v>
      </c>
    </row>
    <row r="15" spans="1:8">
      <c r="A15" s="8" t="s">
        <v>73</v>
      </c>
      <c r="B15" s="38" t="s">
        <v>79</v>
      </c>
      <c r="C15" s="9" t="s">
        <v>79</v>
      </c>
      <c r="G15" s="8" t="s">
        <v>87</v>
      </c>
      <c r="H15" s="38" t="s">
        <v>88</v>
      </c>
    </row>
    <row r="16" spans="1:8">
      <c r="A16" s="31" t="s">
        <v>73</v>
      </c>
      <c r="B16" s="38" t="s">
        <v>79</v>
      </c>
      <c r="C16" s="32" t="s">
        <v>79</v>
      </c>
      <c r="G16" s="8" t="s">
        <v>87</v>
      </c>
      <c r="H16" s="38" t="s">
        <v>89</v>
      </c>
    </row>
    <row r="17" spans="1:8">
      <c r="A17" s="8" t="s">
        <v>81</v>
      </c>
      <c r="B17" s="38" t="s">
        <v>82</v>
      </c>
      <c r="C17" s="9" t="s">
        <v>82</v>
      </c>
      <c r="G17" s="8" t="s">
        <v>37</v>
      </c>
      <c r="H17" s="38" t="s">
        <v>90</v>
      </c>
    </row>
    <row r="18" spans="1:8">
      <c r="A18" s="8" t="s">
        <v>81</v>
      </c>
      <c r="B18" s="38" t="s">
        <v>83</v>
      </c>
      <c r="C18" s="9" t="s">
        <v>83</v>
      </c>
      <c r="G18" s="8" t="s">
        <v>37</v>
      </c>
      <c r="H18" s="38" t="s">
        <v>92</v>
      </c>
    </row>
    <row r="19" spans="1:8">
      <c r="A19" s="31" t="s">
        <v>81</v>
      </c>
      <c r="B19" s="38" t="s">
        <v>83</v>
      </c>
      <c r="C19" s="34" t="s">
        <v>83</v>
      </c>
      <c r="G19" s="8" t="s">
        <v>36</v>
      </c>
      <c r="H19" s="38" t="s">
        <v>193</v>
      </c>
    </row>
    <row r="20" spans="1:8">
      <c r="A20" s="8" t="s">
        <v>81</v>
      </c>
      <c r="B20" s="9" t="s">
        <v>85</v>
      </c>
      <c r="C20" s="9" t="s">
        <v>85</v>
      </c>
      <c r="G20" s="42" t="s">
        <v>29</v>
      </c>
      <c r="H20" s="34" t="s">
        <v>152</v>
      </c>
    </row>
    <row r="21" spans="1:8">
      <c r="A21" s="31" t="s">
        <v>81</v>
      </c>
      <c r="B21" s="38" t="s">
        <v>85</v>
      </c>
      <c r="C21" s="36" t="s">
        <v>85</v>
      </c>
      <c r="G21" s="49" t="s">
        <v>29</v>
      </c>
      <c r="H21" s="50" t="s">
        <v>199</v>
      </c>
    </row>
    <row r="22" spans="1:8">
      <c r="A22" s="42" t="s">
        <v>81</v>
      </c>
      <c r="B22" s="40" t="s">
        <v>164</v>
      </c>
      <c r="C22" s="32" t="s">
        <v>164</v>
      </c>
      <c r="G22" s="49" t="s">
        <v>30</v>
      </c>
      <c r="H22" s="46" t="s">
        <v>189</v>
      </c>
    </row>
    <row r="23" spans="1:8">
      <c r="A23" s="8" t="s">
        <v>86</v>
      </c>
      <c r="B23" s="38" t="s">
        <v>75</v>
      </c>
      <c r="C23" s="9" t="s">
        <v>75</v>
      </c>
      <c r="G23" s="8" t="s">
        <v>30</v>
      </c>
      <c r="H23" s="38" t="s">
        <v>95</v>
      </c>
    </row>
    <row r="24" spans="1:8">
      <c r="A24" s="35" t="s">
        <v>86</v>
      </c>
      <c r="B24" s="38" t="s">
        <v>75</v>
      </c>
      <c r="C24" s="34" t="s">
        <v>75</v>
      </c>
      <c r="G24" s="42" t="s">
        <v>29</v>
      </c>
      <c r="H24" s="40" t="s">
        <v>151</v>
      </c>
    </row>
    <row r="25" spans="1:8">
      <c r="A25" s="8" t="s">
        <v>87</v>
      </c>
      <c r="B25" s="38" t="s">
        <v>88</v>
      </c>
      <c r="C25" s="9" t="s">
        <v>88</v>
      </c>
      <c r="G25" s="8" t="s">
        <v>30</v>
      </c>
      <c r="H25" s="38" t="s">
        <v>96</v>
      </c>
    </row>
    <row r="26" spans="1:8">
      <c r="A26" s="8" t="s">
        <v>87</v>
      </c>
      <c r="B26" s="38" t="s">
        <v>89</v>
      </c>
      <c r="C26" s="9" t="s">
        <v>89</v>
      </c>
      <c r="G26" s="8" t="s">
        <v>29</v>
      </c>
      <c r="H26" s="38" t="s">
        <v>97</v>
      </c>
    </row>
    <row r="27" spans="1:8">
      <c r="A27" s="8" t="s">
        <v>87</v>
      </c>
      <c r="B27" s="38" t="s">
        <v>89</v>
      </c>
      <c r="C27" s="9" t="s">
        <v>89</v>
      </c>
      <c r="G27" s="8" t="s">
        <v>30</v>
      </c>
      <c r="H27" s="38" t="s">
        <v>98</v>
      </c>
    </row>
    <row r="28" spans="1:8">
      <c r="A28" s="35" t="s">
        <v>87</v>
      </c>
      <c r="B28" s="38" t="s">
        <v>89</v>
      </c>
      <c r="C28" s="32" t="s">
        <v>89</v>
      </c>
      <c r="G28" s="8" t="s">
        <v>58</v>
      </c>
      <c r="H28" s="38" t="s">
        <v>99</v>
      </c>
    </row>
    <row r="29" spans="1:8">
      <c r="A29" s="8" t="s">
        <v>37</v>
      </c>
      <c r="B29" s="38" t="s">
        <v>90</v>
      </c>
      <c r="C29" s="9" t="s">
        <v>90</v>
      </c>
      <c r="G29" s="43" t="s">
        <v>53</v>
      </c>
      <c r="H29" s="40" t="s">
        <v>156</v>
      </c>
    </row>
    <row r="30" spans="1:8">
      <c r="A30" s="8" t="s">
        <v>36</v>
      </c>
      <c r="B30" s="38" t="s">
        <v>90</v>
      </c>
      <c r="C30" s="9" t="s">
        <v>90</v>
      </c>
      <c r="G30" s="8" t="s">
        <v>54</v>
      </c>
      <c r="H30" s="38" t="s">
        <v>100</v>
      </c>
    </row>
    <row r="31" spans="1:8">
      <c r="A31" s="31" t="s">
        <v>36</v>
      </c>
      <c r="B31" s="38" t="s">
        <v>90</v>
      </c>
      <c r="C31" s="32" t="s">
        <v>90</v>
      </c>
      <c r="G31" s="8" t="s">
        <v>54</v>
      </c>
      <c r="H31" s="38" t="s">
        <v>101</v>
      </c>
    </row>
    <row r="32" spans="1:8">
      <c r="A32" s="8" t="s">
        <v>37</v>
      </c>
      <c r="B32" s="38" t="s">
        <v>92</v>
      </c>
      <c r="C32" s="9" t="s">
        <v>92</v>
      </c>
      <c r="G32" s="42" t="s">
        <v>26</v>
      </c>
      <c r="H32" s="40" t="s">
        <v>163</v>
      </c>
    </row>
    <row r="33" spans="1:8">
      <c r="A33" s="8" t="s">
        <v>36</v>
      </c>
      <c r="B33" s="38" t="s">
        <v>193</v>
      </c>
      <c r="C33" s="37" t="s">
        <v>192</v>
      </c>
      <c r="G33" s="42" t="s">
        <v>26</v>
      </c>
      <c r="H33" s="40" t="s">
        <v>162</v>
      </c>
    </row>
    <row r="34" spans="1:8">
      <c r="A34" s="31" t="s">
        <v>36</v>
      </c>
      <c r="B34" s="38" t="s">
        <v>149</v>
      </c>
      <c r="C34" s="33" t="s">
        <v>149</v>
      </c>
      <c r="G34" s="8" t="s">
        <v>26</v>
      </c>
      <c r="H34" s="38" t="s">
        <v>102</v>
      </c>
    </row>
    <row r="35" spans="1:8" ht="15.6">
      <c r="A35" s="42" t="s">
        <v>29</v>
      </c>
      <c r="B35" s="40" t="s">
        <v>152</v>
      </c>
      <c r="C35" s="34" t="s">
        <v>152</v>
      </c>
      <c r="G35" s="42" t="s">
        <v>26</v>
      </c>
      <c r="H35" s="40" t="s">
        <v>160</v>
      </c>
    </row>
    <row r="36" spans="1:8">
      <c r="A36" s="8" t="s">
        <v>29</v>
      </c>
      <c r="B36" s="38" t="s">
        <v>94</v>
      </c>
      <c r="C36" s="9" t="s">
        <v>94</v>
      </c>
      <c r="G36" s="49" t="s">
        <v>27</v>
      </c>
      <c r="H36" s="50" t="s">
        <v>203</v>
      </c>
    </row>
    <row r="37" spans="1:8">
      <c r="A37" s="8" t="s">
        <v>30</v>
      </c>
      <c r="B37" s="46" t="s">
        <v>189</v>
      </c>
      <c r="C37" s="45" t="s">
        <v>188</v>
      </c>
      <c r="G37" s="52" t="s">
        <v>26</v>
      </c>
      <c r="H37" s="46" t="s">
        <v>159</v>
      </c>
    </row>
    <row r="38" spans="1:8">
      <c r="A38" s="42" t="s">
        <v>29</v>
      </c>
      <c r="B38" s="40" t="s">
        <v>150</v>
      </c>
      <c r="C38" s="34" t="s">
        <v>150</v>
      </c>
      <c r="G38" s="8" t="s">
        <v>27</v>
      </c>
      <c r="H38" s="38" t="s">
        <v>104</v>
      </c>
    </row>
    <row r="39" spans="1:8">
      <c r="A39" s="8" t="s">
        <v>30</v>
      </c>
      <c r="B39" s="38" t="s">
        <v>95</v>
      </c>
      <c r="C39" s="9" t="s">
        <v>95</v>
      </c>
      <c r="G39" s="42" t="s">
        <v>26</v>
      </c>
      <c r="H39" s="40" t="s">
        <v>161</v>
      </c>
    </row>
    <row r="40" spans="1:8">
      <c r="A40" s="8" t="s">
        <v>29</v>
      </c>
      <c r="B40" s="38" t="s">
        <v>95</v>
      </c>
      <c r="C40" s="9" t="s">
        <v>95</v>
      </c>
      <c r="G40" s="49" t="s">
        <v>27</v>
      </c>
      <c r="H40" s="50" t="s">
        <v>205</v>
      </c>
    </row>
    <row r="41" spans="1:8" ht="15.6">
      <c r="A41" s="42" t="s">
        <v>29</v>
      </c>
      <c r="B41" s="40" t="s">
        <v>151</v>
      </c>
      <c r="C41" s="32" t="s">
        <v>151</v>
      </c>
      <c r="G41" s="52" t="s">
        <v>26</v>
      </c>
      <c r="H41" s="46" t="s">
        <v>204</v>
      </c>
    </row>
    <row r="42" spans="1:8">
      <c r="A42" s="8" t="s">
        <v>30</v>
      </c>
      <c r="B42" s="38" t="s">
        <v>96</v>
      </c>
      <c r="C42" s="9" t="s">
        <v>96</v>
      </c>
      <c r="G42" s="49" t="s">
        <v>26</v>
      </c>
      <c r="H42" s="50" t="s">
        <v>207</v>
      </c>
    </row>
    <row r="43" spans="1:8">
      <c r="A43" s="8" t="s">
        <v>29</v>
      </c>
      <c r="B43" s="38" t="s">
        <v>96</v>
      </c>
      <c r="C43" s="9" t="s">
        <v>96</v>
      </c>
      <c r="G43" s="8" t="s">
        <v>27</v>
      </c>
      <c r="H43" s="38" t="s">
        <v>107</v>
      </c>
    </row>
    <row r="44" spans="1:8">
      <c r="A44" s="31" t="s">
        <v>29</v>
      </c>
      <c r="B44" s="38" t="s">
        <v>96</v>
      </c>
      <c r="C44" s="32" t="s">
        <v>96</v>
      </c>
      <c r="G44" s="8" t="s">
        <v>26</v>
      </c>
      <c r="H44" s="38" t="s">
        <v>108</v>
      </c>
    </row>
    <row r="45" spans="1:8">
      <c r="A45" s="8" t="s">
        <v>29</v>
      </c>
      <c r="B45" s="9" t="s">
        <v>97</v>
      </c>
      <c r="C45" s="9" t="s">
        <v>97</v>
      </c>
      <c r="G45" s="8" t="s">
        <v>27</v>
      </c>
      <c r="H45" s="9" t="s">
        <v>191</v>
      </c>
    </row>
    <row r="46" spans="1:8">
      <c r="A46" s="31" t="s">
        <v>29</v>
      </c>
      <c r="B46" s="38" t="s">
        <v>97</v>
      </c>
      <c r="C46" s="34" t="s">
        <v>97</v>
      </c>
      <c r="G46" s="8" t="s">
        <v>48</v>
      </c>
      <c r="H46" s="38" t="s">
        <v>109</v>
      </c>
    </row>
    <row r="47" spans="1:8">
      <c r="A47" s="8" t="s">
        <v>30</v>
      </c>
      <c r="B47" s="38" t="s">
        <v>98</v>
      </c>
      <c r="C47" s="9" t="s">
        <v>98</v>
      </c>
      <c r="G47" s="42" t="s">
        <v>177</v>
      </c>
      <c r="H47" s="40" t="s">
        <v>166</v>
      </c>
    </row>
    <row r="48" spans="1:8">
      <c r="A48" s="8" t="s">
        <v>29</v>
      </c>
      <c r="B48" s="38" t="s">
        <v>98</v>
      </c>
      <c r="C48" s="9" t="s">
        <v>98</v>
      </c>
      <c r="G48" s="42" t="s">
        <v>177</v>
      </c>
      <c r="H48" s="40" t="s">
        <v>165</v>
      </c>
    </row>
    <row r="49" spans="1:8">
      <c r="A49" s="31" t="s">
        <v>29</v>
      </c>
      <c r="B49" s="38" t="s">
        <v>98</v>
      </c>
      <c r="C49" s="32" t="s">
        <v>98</v>
      </c>
      <c r="G49" s="49" t="s">
        <v>35</v>
      </c>
      <c r="H49" s="50" t="s">
        <v>213</v>
      </c>
    </row>
    <row r="50" spans="1:8">
      <c r="A50" s="8" t="s">
        <v>58</v>
      </c>
      <c r="B50" s="38" t="s">
        <v>99</v>
      </c>
      <c r="C50" s="9" t="s">
        <v>99</v>
      </c>
      <c r="G50" s="49" t="s">
        <v>34</v>
      </c>
      <c r="H50" s="50" t="s">
        <v>111</v>
      </c>
    </row>
    <row r="51" spans="1:8">
      <c r="A51" s="8" t="s">
        <v>57</v>
      </c>
      <c r="B51" s="38" t="s">
        <v>99</v>
      </c>
      <c r="C51" s="9" t="s">
        <v>99</v>
      </c>
      <c r="G51" s="8" t="s">
        <v>34</v>
      </c>
      <c r="H51" s="38" t="s">
        <v>112</v>
      </c>
    </row>
    <row r="52" spans="1:8">
      <c r="A52" s="35" t="s">
        <v>57</v>
      </c>
      <c r="B52" s="38" t="s">
        <v>99</v>
      </c>
      <c r="C52" s="32" t="s">
        <v>99</v>
      </c>
      <c r="G52" s="8" t="s">
        <v>35</v>
      </c>
      <c r="H52" s="38" t="s">
        <v>113</v>
      </c>
    </row>
    <row r="53" spans="1:8">
      <c r="A53" s="43" t="s">
        <v>53</v>
      </c>
      <c r="B53" s="40" t="s">
        <v>156</v>
      </c>
      <c r="C53" s="34" t="s">
        <v>156</v>
      </c>
      <c r="G53" s="8" t="s">
        <v>41</v>
      </c>
      <c r="H53" s="38" t="s">
        <v>114</v>
      </c>
    </row>
    <row r="54" spans="1:8">
      <c r="A54" s="8" t="s">
        <v>54</v>
      </c>
      <c r="B54" s="38" t="s">
        <v>100</v>
      </c>
      <c r="C54" s="9" t="s">
        <v>100</v>
      </c>
      <c r="G54" s="42" t="s">
        <v>40</v>
      </c>
      <c r="H54" s="40" t="s">
        <v>168</v>
      </c>
    </row>
    <row r="55" spans="1:8">
      <c r="A55" s="8" t="s">
        <v>53</v>
      </c>
      <c r="B55" s="38" t="s">
        <v>100</v>
      </c>
      <c r="C55" s="9" t="s">
        <v>100</v>
      </c>
      <c r="G55" s="42" t="s">
        <v>40</v>
      </c>
      <c r="H55" s="40" t="s">
        <v>167</v>
      </c>
    </row>
    <row r="56" spans="1:8">
      <c r="A56" s="8" t="s">
        <v>54</v>
      </c>
      <c r="B56" s="38" t="s">
        <v>101</v>
      </c>
      <c r="C56" s="9" t="s">
        <v>101</v>
      </c>
      <c r="G56" s="8" t="s">
        <v>40</v>
      </c>
      <c r="H56" s="38" t="s">
        <v>115</v>
      </c>
    </row>
    <row r="57" spans="1:8">
      <c r="A57" s="8" t="s">
        <v>53</v>
      </c>
      <c r="B57" s="38" t="s">
        <v>101</v>
      </c>
      <c r="C57" s="9" t="s">
        <v>101</v>
      </c>
      <c r="G57" s="52" t="s">
        <v>55</v>
      </c>
      <c r="H57" s="46" t="s">
        <v>169</v>
      </c>
    </row>
    <row r="58" spans="1:8">
      <c r="A58" s="42" t="s">
        <v>26</v>
      </c>
      <c r="B58" s="40" t="s">
        <v>163</v>
      </c>
      <c r="C58" s="34" t="s">
        <v>163</v>
      </c>
      <c r="G58" s="49" t="s">
        <v>56</v>
      </c>
      <c r="H58" s="50" t="s">
        <v>116</v>
      </c>
    </row>
    <row r="59" spans="1:8" ht="15.6">
      <c r="A59" s="42" t="s">
        <v>26</v>
      </c>
      <c r="B59" s="40" t="s">
        <v>162</v>
      </c>
      <c r="C59" s="34" t="s">
        <v>162</v>
      </c>
      <c r="G59" s="44" t="s">
        <v>182</v>
      </c>
      <c r="H59" s="40" t="s">
        <v>170</v>
      </c>
    </row>
    <row r="60" spans="1:8">
      <c r="A60" s="8" t="s">
        <v>26</v>
      </c>
      <c r="B60" s="38" t="s">
        <v>102</v>
      </c>
      <c r="C60" s="9" t="s">
        <v>102</v>
      </c>
      <c r="G60" s="44" t="s">
        <v>182</v>
      </c>
      <c r="H60" s="40" t="s">
        <v>171</v>
      </c>
    </row>
    <row r="61" spans="1:8">
      <c r="A61" s="42" t="s">
        <v>26</v>
      </c>
      <c r="B61" s="40" t="s">
        <v>160</v>
      </c>
      <c r="C61" s="34" t="s">
        <v>160</v>
      </c>
      <c r="G61" s="8" t="s">
        <v>46</v>
      </c>
      <c r="H61" s="38" t="s">
        <v>117</v>
      </c>
    </row>
    <row r="62" spans="1:8">
      <c r="A62" s="8" t="s">
        <v>27</v>
      </c>
      <c r="B62" s="38" t="s">
        <v>103</v>
      </c>
      <c r="C62" s="9" t="s">
        <v>103</v>
      </c>
      <c r="G62" s="42" t="s">
        <v>45</v>
      </c>
      <c r="H62" s="40" t="s">
        <v>172</v>
      </c>
    </row>
    <row r="63" spans="1:8">
      <c r="A63" s="8" t="s">
        <v>26</v>
      </c>
      <c r="B63" s="38" t="s">
        <v>103</v>
      </c>
      <c r="C63" s="9" t="s">
        <v>103</v>
      </c>
      <c r="G63" s="10" t="s">
        <v>46</v>
      </c>
      <c r="H63" s="39" t="s">
        <v>118</v>
      </c>
    </row>
    <row r="64" spans="1:8">
      <c r="A64" s="42" t="s">
        <v>26</v>
      </c>
      <c r="B64" s="40" t="s">
        <v>159</v>
      </c>
      <c r="C64" s="32" t="s">
        <v>159</v>
      </c>
      <c r="G64" s="8" t="s">
        <v>24</v>
      </c>
      <c r="H64" s="38" t="s">
        <v>119</v>
      </c>
    </row>
    <row r="65" spans="1:8">
      <c r="A65" s="8" t="s">
        <v>27</v>
      </c>
      <c r="B65" s="38" t="s">
        <v>104</v>
      </c>
      <c r="C65" s="9" t="s">
        <v>104</v>
      </c>
      <c r="G65" s="12" t="s">
        <v>25</v>
      </c>
      <c r="H65" s="38" t="s">
        <v>120</v>
      </c>
    </row>
    <row r="66" spans="1:8">
      <c r="A66" s="42" t="s">
        <v>26</v>
      </c>
      <c r="B66" s="40" t="s">
        <v>161</v>
      </c>
      <c r="C66" s="34" t="s">
        <v>161</v>
      </c>
      <c r="G66" s="8" t="s">
        <v>25</v>
      </c>
      <c r="H66" s="38" t="s">
        <v>121</v>
      </c>
    </row>
    <row r="67" spans="1:8">
      <c r="A67" s="8" t="s">
        <v>27</v>
      </c>
      <c r="B67" s="38" t="s">
        <v>105</v>
      </c>
      <c r="C67" s="9" t="s">
        <v>105</v>
      </c>
      <c r="G67" s="8" t="s">
        <v>52</v>
      </c>
      <c r="H67" s="38" t="s">
        <v>122</v>
      </c>
    </row>
    <row r="68" spans="1:8" ht="15.6">
      <c r="A68" s="42" t="s">
        <v>26</v>
      </c>
      <c r="B68" s="40" t="s">
        <v>158</v>
      </c>
      <c r="C68" s="32" t="s">
        <v>158</v>
      </c>
      <c r="G68" s="42" t="s">
        <v>51</v>
      </c>
      <c r="H68" s="40" t="s">
        <v>173</v>
      </c>
    </row>
    <row r="69" spans="1:8">
      <c r="A69" s="8" t="s">
        <v>26</v>
      </c>
      <c r="B69" s="38" t="s">
        <v>106</v>
      </c>
      <c r="C69" s="9" t="s">
        <v>106</v>
      </c>
      <c r="G69" s="8" t="s">
        <v>52</v>
      </c>
      <c r="H69" s="38" t="s">
        <v>123</v>
      </c>
    </row>
    <row r="70" spans="1:8">
      <c r="A70" s="8" t="s">
        <v>27</v>
      </c>
      <c r="B70" s="38" t="s">
        <v>107</v>
      </c>
      <c r="C70" s="9" t="s">
        <v>107</v>
      </c>
      <c r="G70" s="42" t="s">
        <v>51</v>
      </c>
      <c r="H70" s="40" t="s">
        <v>174</v>
      </c>
    </row>
    <row r="71" spans="1:8">
      <c r="A71" s="8" t="s">
        <v>26</v>
      </c>
      <c r="B71" s="38" t="s">
        <v>107</v>
      </c>
      <c r="C71" s="9" t="s">
        <v>107</v>
      </c>
      <c r="G71" s="8" t="s">
        <v>50</v>
      </c>
      <c r="H71" s="38" t="s">
        <v>124</v>
      </c>
    </row>
    <row r="72" spans="1:8">
      <c r="A72" s="31" t="s">
        <v>26</v>
      </c>
      <c r="B72" s="38" t="s">
        <v>107</v>
      </c>
      <c r="C72" s="32" t="s">
        <v>107</v>
      </c>
      <c r="G72" s="8" t="s">
        <v>32</v>
      </c>
      <c r="H72" s="38" t="s">
        <v>125</v>
      </c>
    </row>
    <row r="73" spans="1:8">
      <c r="A73" s="8" t="s">
        <v>26</v>
      </c>
      <c r="B73" s="38" t="s">
        <v>108</v>
      </c>
      <c r="C73" s="9" t="s">
        <v>108</v>
      </c>
      <c r="G73" s="8" t="s">
        <v>43</v>
      </c>
      <c r="H73" s="38" t="s">
        <v>126</v>
      </c>
    </row>
    <row r="74" spans="1:8">
      <c r="A74" s="8" t="s">
        <v>27</v>
      </c>
      <c r="B74" s="38" t="s">
        <v>191</v>
      </c>
      <c r="C74" s="9" t="s">
        <v>190</v>
      </c>
      <c r="G74" s="8" t="s">
        <v>43</v>
      </c>
      <c r="H74" s="38" t="s">
        <v>127</v>
      </c>
    </row>
    <row r="75" spans="1:8">
      <c r="A75" s="42" t="s">
        <v>26</v>
      </c>
      <c r="B75" s="40" t="s">
        <v>157</v>
      </c>
      <c r="C75" s="32" t="s">
        <v>157</v>
      </c>
      <c r="G75" s="8" t="s">
        <v>128</v>
      </c>
      <c r="H75" s="38" t="s">
        <v>129</v>
      </c>
    </row>
    <row r="76" spans="1:8">
      <c r="A76" s="8" t="s">
        <v>48</v>
      </c>
      <c r="B76" s="38" t="s">
        <v>109</v>
      </c>
      <c r="C76" s="9" t="s">
        <v>109</v>
      </c>
      <c r="G76" s="8" t="s">
        <v>128</v>
      </c>
      <c r="H76" s="38" t="s">
        <v>130</v>
      </c>
    </row>
    <row r="77" spans="1:8">
      <c r="A77" s="8" t="s">
        <v>47</v>
      </c>
      <c r="B77" s="38" t="s">
        <v>109</v>
      </c>
      <c r="C77" s="9" t="s">
        <v>109</v>
      </c>
      <c r="G77" s="8" t="s">
        <v>128</v>
      </c>
      <c r="H77" s="38" t="s">
        <v>131</v>
      </c>
    </row>
    <row r="78" spans="1:8">
      <c r="A78" s="35" t="s">
        <v>47</v>
      </c>
      <c r="B78" s="38" t="s">
        <v>109</v>
      </c>
      <c r="C78" s="32" t="s">
        <v>109</v>
      </c>
      <c r="G78" s="8" t="s">
        <v>132</v>
      </c>
      <c r="H78" s="38" t="s">
        <v>133</v>
      </c>
    </row>
    <row r="79" spans="1:8">
      <c r="A79" s="42" t="s">
        <v>177</v>
      </c>
      <c r="B79" s="40" t="s">
        <v>166</v>
      </c>
      <c r="C79" s="32" t="s">
        <v>166</v>
      </c>
      <c r="G79" s="8" t="s">
        <v>132</v>
      </c>
      <c r="H79" s="38" t="s">
        <v>134</v>
      </c>
    </row>
    <row r="80" spans="1:8">
      <c r="A80" s="42" t="s">
        <v>177</v>
      </c>
      <c r="B80" s="40" t="s">
        <v>165</v>
      </c>
      <c r="C80" s="32" t="s">
        <v>165</v>
      </c>
      <c r="G80" s="8" t="s">
        <v>135</v>
      </c>
      <c r="H80" s="38" t="s">
        <v>136</v>
      </c>
    </row>
    <row r="81" spans="1:8">
      <c r="A81" s="8" t="s">
        <v>35</v>
      </c>
      <c r="B81" s="38" t="s">
        <v>110</v>
      </c>
      <c r="C81" s="9" t="s">
        <v>110</v>
      </c>
      <c r="G81" s="8" t="s">
        <v>137</v>
      </c>
      <c r="H81" s="38" t="s">
        <v>138</v>
      </c>
    </row>
    <row r="82" spans="1:8">
      <c r="A82" s="8" t="s">
        <v>34</v>
      </c>
      <c r="B82" s="38" t="s">
        <v>111</v>
      </c>
      <c r="C82" s="9" t="s">
        <v>111</v>
      </c>
      <c r="G82" s="48"/>
    </row>
    <row r="83" spans="1:8">
      <c r="A83" s="31" t="s">
        <v>34</v>
      </c>
      <c r="B83" s="38" t="s">
        <v>111</v>
      </c>
      <c r="C83" s="32" t="s">
        <v>111</v>
      </c>
      <c r="G83"/>
      <c r="H83"/>
    </row>
    <row r="84" spans="1:8">
      <c r="A84" s="8" t="s">
        <v>34</v>
      </c>
      <c r="B84" s="38" t="s">
        <v>112</v>
      </c>
      <c r="C84" s="9" t="s">
        <v>112</v>
      </c>
      <c r="G84"/>
      <c r="H84"/>
    </row>
    <row r="85" spans="1:8">
      <c r="A85" s="31" t="s">
        <v>34</v>
      </c>
      <c r="B85" s="38" t="s">
        <v>112</v>
      </c>
      <c r="C85" s="34" t="s">
        <v>112</v>
      </c>
      <c r="G85"/>
      <c r="H85"/>
    </row>
    <row r="86" spans="1:8">
      <c r="A86" s="8" t="s">
        <v>35</v>
      </c>
      <c r="B86" s="38" t="s">
        <v>113</v>
      </c>
      <c r="C86" s="9" t="s">
        <v>113</v>
      </c>
      <c r="G86"/>
      <c r="H86"/>
    </row>
    <row r="87" spans="1:8">
      <c r="A87" s="8" t="s">
        <v>34</v>
      </c>
      <c r="B87" s="38" t="s">
        <v>113</v>
      </c>
      <c r="C87" s="9" t="s">
        <v>113</v>
      </c>
      <c r="G87"/>
      <c r="H87"/>
    </row>
    <row r="88" spans="1:8">
      <c r="A88" s="31" t="s">
        <v>34</v>
      </c>
      <c r="B88" s="38" t="s">
        <v>113</v>
      </c>
      <c r="C88" s="32" t="s">
        <v>113</v>
      </c>
      <c r="G88"/>
      <c r="H88"/>
    </row>
    <row r="89" spans="1:8">
      <c r="A89" s="8" t="s">
        <v>41</v>
      </c>
      <c r="B89" s="38" t="s">
        <v>114</v>
      </c>
      <c r="C89" s="9" t="s">
        <v>114</v>
      </c>
      <c r="G89"/>
      <c r="H89"/>
    </row>
    <row r="90" spans="1:8">
      <c r="A90" s="8" t="s">
        <v>40</v>
      </c>
      <c r="B90" s="38" t="s">
        <v>114</v>
      </c>
      <c r="C90" s="9" t="s">
        <v>114</v>
      </c>
      <c r="G90"/>
      <c r="H90"/>
    </row>
    <row r="91" spans="1:8" ht="15.6">
      <c r="A91" s="42" t="s">
        <v>40</v>
      </c>
      <c r="B91" s="40" t="s">
        <v>168</v>
      </c>
      <c r="C91" s="32" t="s">
        <v>168</v>
      </c>
      <c r="G91"/>
      <c r="H91"/>
    </row>
    <row r="92" spans="1:8" ht="15.6">
      <c r="A92" s="42" t="s">
        <v>40</v>
      </c>
      <c r="B92" s="40" t="s">
        <v>167</v>
      </c>
      <c r="C92" s="32" t="s">
        <v>167</v>
      </c>
      <c r="G92"/>
      <c r="H92"/>
    </row>
    <row r="93" spans="1:8">
      <c r="A93" s="8" t="s">
        <v>40</v>
      </c>
      <c r="B93" s="38" t="s">
        <v>115</v>
      </c>
      <c r="C93" s="9" t="s">
        <v>115</v>
      </c>
      <c r="G93"/>
      <c r="H93"/>
    </row>
    <row r="94" spans="1:8">
      <c r="A94" s="8" t="s">
        <v>40</v>
      </c>
      <c r="B94" s="38" t="s">
        <v>115</v>
      </c>
      <c r="C94" s="9" t="s">
        <v>115</v>
      </c>
      <c r="G94"/>
      <c r="H94"/>
    </row>
    <row r="95" spans="1:8" ht="15.6">
      <c r="A95" s="43" t="s">
        <v>55</v>
      </c>
      <c r="B95" s="40" t="s">
        <v>169</v>
      </c>
      <c r="C95" s="32" t="s">
        <v>169</v>
      </c>
      <c r="G95"/>
      <c r="H95"/>
    </row>
    <row r="96" spans="1:8">
      <c r="A96" s="8" t="s">
        <v>56</v>
      </c>
      <c r="B96" s="38" t="s">
        <v>116</v>
      </c>
      <c r="C96" s="9" t="s">
        <v>116</v>
      </c>
      <c r="G96"/>
      <c r="H96"/>
    </row>
    <row r="97" spans="1:8">
      <c r="A97" s="8" t="s">
        <v>55</v>
      </c>
      <c r="B97" s="38" t="s">
        <v>116</v>
      </c>
      <c r="C97" s="9" t="s">
        <v>116</v>
      </c>
      <c r="G97"/>
      <c r="H97"/>
    </row>
    <row r="98" spans="1:8" ht="15.6">
      <c r="A98" s="44" t="s">
        <v>182</v>
      </c>
      <c r="B98" s="40" t="s">
        <v>170</v>
      </c>
      <c r="C98" s="36" t="s">
        <v>170</v>
      </c>
      <c r="G98"/>
      <c r="H98"/>
    </row>
    <row r="99" spans="1:8" ht="15.6">
      <c r="A99" s="44" t="s">
        <v>182</v>
      </c>
      <c r="B99" s="40" t="s">
        <v>171</v>
      </c>
      <c r="C99" s="36" t="s">
        <v>171</v>
      </c>
      <c r="G99"/>
      <c r="H99"/>
    </row>
    <row r="100" spans="1:8">
      <c r="A100" s="8" t="s">
        <v>46</v>
      </c>
      <c r="B100" s="38" t="s">
        <v>117</v>
      </c>
      <c r="C100" s="9" t="s">
        <v>117</v>
      </c>
      <c r="G100"/>
      <c r="H100"/>
    </row>
    <row r="101" spans="1:8">
      <c r="A101" s="8" t="s">
        <v>45</v>
      </c>
      <c r="B101" s="38" t="s">
        <v>117</v>
      </c>
      <c r="C101" s="9" t="s">
        <v>117</v>
      </c>
      <c r="G101"/>
      <c r="H101"/>
    </row>
    <row r="102" spans="1:8">
      <c r="A102" s="31" t="s">
        <v>45</v>
      </c>
      <c r="B102" s="38" t="s">
        <v>117</v>
      </c>
      <c r="C102" s="34" t="s">
        <v>117</v>
      </c>
      <c r="G102"/>
      <c r="H102"/>
    </row>
    <row r="103" spans="1:8" ht="15.6">
      <c r="A103" s="42" t="s">
        <v>45</v>
      </c>
      <c r="B103" s="40" t="s">
        <v>172</v>
      </c>
      <c r="C103" s="32" t="s">
        <v>172</v>
      </c>
      <c r="G103"/>
      <c r="H103"/>
    </row>
    <row r="104" spans="1:8">
      <c r="A104" s="10" t="s">
        <v>46</v>
      </c>
      <c r="B104" s="39" t="s">
        <v>118</v>
      </c>
      <c r="C104" s="11" t="s">
        <v>118</v>
      </c>
      <c r="G104"/>
      <c r="H104"/>
    </row>
    <row r="105" spans="1:8">
      <c r="A105" s="8" t="s">
        <v>45</v>
      </c>
      <c r="B105" s="38" t="s">
        <v>118</v>
      </c>
      <c r="C105" s="9" t="s">
        <v>118</v>
      </c>
      <c r="G105"/>
      <c r="H105"/>
    </row>
    <row r="106" spans="1:8">
      <c r="A106" s="8" t="s">
        <v>24</v>
      </c>
      <c r="B106" s="38" t="s">
        <v>119</v>
      </c>
      <c r="C106" s="9" t="s">
        <v>119</v>
      </c>
      <c r="G106"/>
      <c r="H106"/>
    </row>
    <row r="107" spans="1:8">
      <c r="A107" s="12" t="s">
        <v>25</v>
      </c>
      <c r="B107" s="38" t="s">
        <v>120</v>
      </c>
      <c r="C107" s="9" t="s">
        <v>120</v>
      </c>
      <c r="G107"/>
      <c r="H107"/>
    </row>
    <row r="108" spans="1:8">
      <c r="A108" s="8" t="s">
        <v>25</v>
      </c>
      <c r="B108" s="38" t="s">
        <v>121</v>
      </c>
      <c r="C108" s="9" t="s">
        <v>121</v>
      </c>
      <c r="G108"/>
      <c r="H108"/>
    </row>
    <row r="109" spans="1:8">
      <c r="A109" s="8" t="s">
        <v>24</v>
      </c>
      <c r="B109" s="38" t="s">
        <v>121</v>
      </c>
      <c r="C109" s="9" t="s">
        <v>121</v>
      </c>
      <c r="G109"/>
      <c r="H109"/>
    </row>
    <row r="110" spans="1:8">
      <c r="A110" s="35" t="s">
        <v>24</v>
      </c>
      <c r="B110" s="38" t="s">
        <v>121</v>
      </c>
      <c r="C110" s="34" t="s">
        <v>121</v>
      </c>
      <c r="G110"/>
      <c r="H110"/>
    </row>
    <row r="111" spans="1:8">
      <c r="A111" s="8" t="s">
        <v>52</v>
      </c>
      <c r="B111" s="38" t="s">
        <v>122</v>
      </c>
      <c r="C111" s="9" t="s">
        <v>122</v>
      </c>
      <c r="G111"/>
      <c r="H111"/>
    </row>
    <row r="112" spans="1:8">
      <c r="A112" s="8" t="s">
        <v>51</v>
      </c>
      <c r="B112" s="38" t="s">
        <v>122</v>
      </c>
      <c r="C112" s="9" t="s">
        <v>122</v>
      </c>
      <c r="G112"/>
      <c r="H112"/>
    </row>
    <row r="113" spans="1:8" ht="15.6">
      <c r="A113" s="42" t="s">
        <v>51</v>
      </c>
      <c r="B113" s="40" t="s">
        <v>173</v>
      </c>
      <c r="C113" s="34" t="s">
        <v>173</v>
      </c>
      <c r="G113"/>
      <c r="H113"/>
    </row>
    <row r="114" spans="1:8">
      <c r="A114" s="8" t="s">
        <v>52</v>
      </c>
      <c r="B114" s="38" t="s">
        <v>123</v>
      </c>
      <c r="C114" s="9" t="s">
        <v>123</v>
      </c>
      <c r="G114"/>
      <c r="H114"/>
    </row>
    <row r="115" spans="1:8">
      <c r="A115" s="8" t="s">
        <v>51</v>
      </c>
      <c r="B115" s="38" t="s">
        <v>123</v>
      </c>
      <c r="C115" s="9" t="s">
        <v>123</v>
      </c>
      <c r="G115"/>
      <c r="H115"/>
    </row>
    <row r="116" spans="1:8">
      <c r="A116" s="31" t="s">
        <v>51</v>
      </c>
      <c r="B116" s="38" t="s">
        <v>123</v>
      </c>
      <c r="C116" s="32" t="s">
        <v>123</v>
      </c>
      <c r="G116"/>
      <c r="H116"/>
    </row>
    <row r="117" spans="1:8" ht="15.6">
      <c r="A117" s="42" t="s">
        <v>51</v>
      </c>
      <c r="B117" s="40" t="s">
        <v>174</v>
      </c>
      <c r="C117" s="34" t="s">
        <v>174</v>
      </c>
      <c r="G117"/>
      <c r="H117"/>
    </row>
    <row r="118" spans="1:8">
      <c r="A118" s="8" t="s">
        <v>50</v>
      </c>
      <c r="B118" s="38" t="s">
        <v>124</v>
      </c>
      <c r="C118" s="9" t="s">
        <v>124</v>
      </c>
      <c r="G118"/>
      <c r="H118"/>
    </row>
    <row r="119" spans="1:8">
      <c r="A119" s="8" t="s">
        <v>49</v>
      </c>
      <c r="B119" s="38" t="s">
        <v>124</v>
      </c>
      <c r="C119" s="9" t="s">
        <v>124</v>
      </c>
      <c r="G119"/>
      <c r="H119"/>
    </row>
    <row r="120" spans="1:8">
      <c r="A120" s="8" t="s">
        <v>32</v>
      </c>
      <c r="B120" s="38" t="s">
        <v>125</v>
      </c>
      <c r="C120" s="9" t="s">
        <v>125</v>
      </c>
      <c r="G120"/>
      <c r="H120"/>
    </row>
    <row r="121" spans="1:8">
      <c r="A121" s="8" t="s">
        <v>31</v>
      </c>
      <c r="B121" s="38" t="s">
        <v>125</v>
      </c>
      <c r="C121" s="9" t="s">
        <v>125</v>
      </c>
      <c r="G121"/>
      <c r="H121"/>
    </row>
    <row r="122" spans="1:8">
      <c r="A122" s="8" t="s">
        <v>43</v>
      </c>
      <c r="B122" s="38" t="s">
        <v>126</v>
      </c>
      <c r="C122" s="9" t="s">
        <v>126</v>
      </c>
      <c r="G122"/>
      <c r="H122"/>
    </row>
    <row r="123" spans="1:8">
      <c r="A123" s="8" t="s">
        <v>42</v>
      </c>
      <c r="B123" s="38" t="s">
        <v>126</v>
      </c>
      <c r="C123" s="9" t="s">
        <v>126</v>
      </c>
      <c r="G123"/>
      <c r="H123"/>
    </row>
    <row r="124" spans="1:8">
      <c r="A124" s="8" t="s">
        <v>43</v>
      </c>
      <c r="B124" s="38" t="s">
        <v>127</v>
      </c>
      <c r="C124" s="9" t="s">
        <v>127</v>
      </c>
      <c r="G124"/>
      <c r="H124"/>
    </row>
    <row r="125" spans="1:8">
      <c r="A125" s="8" t="s">
        <v>128</v>
      </c>
      <c r="B125" s="38" t="s">
        <v>129</v>
      </c>
      <c r="C125" s="9" t="s">
        <v>129</v>
      </c>
      <c r="G125"/>
      <c r="H125"/>
    </row>
    <row r="126" spans="1:8">
      <c r="A126" s="35" t="s">
        <v>128</v>
      </c>
      <c r="B126" s="38" t="s">
        <v>129</v>
      </c>
      <c r="C126" s="32" t="s">
        <v>129</v>
      </c>
      <c r="G126"/>
      <c r="H126"/>
    </row>
    <row r="127" spans="1:8">
      <c r="A127" s="8" t="s">
        <v>128</v>
      </c>
      <c r="B127" s="38" t="s">
        <v>130</v>
      </c>
      <c r="C127" s="9" t="s">
        <v>130</v>
      </c>
      <c r="G127"/>
      <c r="H127"/>
    </row>
    <row r="128" spans="1:8">
      <c r="A128" s="8" t="s">
        <v>128</v>
      </c>
      <c r="B128" s="38" t="s">
        <v>131</v>
      </c>
      <c r="C128" s="9" t="s">
        <v>131</v>
      </c>
      <c r="G128"/>
      <c r="H128"/>
    </row>
    <row r="129" spans="1:8">
      <c r="A129" s="8" t="s">
        <v>132</v>
      </c>
      <c r="B129" s="38" t="s">
        <v>133</v>
      </c>
      <c r="C129" s="9" t="s">
        <v>133</v>
      </c>
      <c r="G129"/>
      <c r="H129"/>
    </row>
    <row r="130" spans="1:8">
      <c r="A130" s="8" t="s">
        <v>132</v>
      </c>
      <c r="B130" s="38" t="s">
        <v>133</v>
      </c>
      <c r="C130" s="9" t="s">
        <v>133</v>
      </c>
      <c r="G130"/>
      <c r="H130"/>
    </row>
    <row r="131" spans="1:8">
      <c r="A131" s="8" t="s">
        <v>132</v>
      </c>
      <c r="B131" s="38" t="s">
        <v>134</v>
      </c>
      <c r="C131" s="9" t="s">
        <v>134</v>
      </c>
      <c r="G131"/>
      <c r="H131"/>
    </row>
    <row r="132" spans="1:8">
      <c r="A132" s="8" t="s">
        <v>132</v>
      </c>
      <c r="B132" s="38" t="s">
        <v>134</v>
      </c>
      <c r="C132" s="9" t="s">
        <v>134</v>
      </c>
      <c r="G132"/>
      <c r="H132"/>
    </row>
    <row r="133" spans="1:8">
      <c r="A133" s="35" t="s">
        <v>132</v>
      </c>
      <c r="B133" s="38" t="s">
        <v>134</v>
      </c>
      <c r="C133" s="32" t="s">
        <v>134</v>
      </c>
      <c r="G133"/>
      <c r="H133"/>
    </row>
    <row r="134" spans="1:8">
      <c r="A134" s="8" t="s">
        <v>135</v>
      </c>
      <c r="B134" s="38" t="s">
        <v>136</v>
      </c>
      <c r="C134" s="9" t="s">
        <v>136</v>
      </c>
      <c r="G134"/>
      <c r="H134"/>
    </row>
    <row r="135" spans="1:8">
      <c r="A135" s="8" t="s">
        <v>135</v>
      </c>
      <c r="B135" s="38" t="s">
        <v>136</v>
      </c>
      <c r="C135" s="9" t="s">
        <v>136</v>
      </c>
      <c r="G135"/>
      <c r="H135"/>
    </row>
    <row r="136" spans="1:8">
      <c r="A136" s="35" t="s">
        <v>135</v>
      </c>
      <c r="B136" s="38" t="s">
        <v>136</v>
      </c>
      <c r="C136" s="32" t="s">
        <v>136</v>
      </c>
      <c r="G136"/>
      <c r="H136"/>
    </row>
    <row r="137" spans="1:8">
      <c r="A137" s="8" t="s">
        <v>137</v>
      </c>
      <c r="B137" s="38" t="s">
        <v>138</v>
      </c>
      <c r="C137" s="9" t="s">
        <v>138</v>
      </c>
      <c r="G137"/>
      <c r="H137"/>
    </row>
    <row r="138" spans="1:8">
      <c r="A138" s="35" t="s">
        <v>137</v>
      </c>
      <c r="B138" s="38" t="s">
        <v>138</v>
      </c>
      <c r="C138" s="34" t="s">
        <v>138</v>
      </c>
      <c r="G138"/>
      <c r="H138"/>
    </row>
    <row r="139" spans="1:8">
      <c r="G139"/>
      <c r="H139"/>
    </row>
  </sheetData>
  <autoFilter ref="A1:D138" xr:uid="{6504BF54-C541-4ECA-B919-1DAA34D0834F}"/>
  <sortState ref="A2:D138">
    <sortCondition ref="A2:A138"/>
    <sortCondition ref="B2:B138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34D18-4994-4F89-92ED-277C545D73B1}">
  <dimension ref="A1:D75"/>
  <sheetViews>
    <sheetView topLeftCell="A67" workbookViewId="0">
      <selection activeCell="A2" sqref="A2"/>
    </sheetView>
  </sheetViews>
  <sheetFormatPr defaultRowHeight="13.2"/>
  <cols>
    <col min="1" max="1" width="30.44140625" customWidth="1"/>
    <col min="2" max="2" width="37.6640625" customWidth="1"/>
    <col min="3" max="3" width="42.6640625" customWidth="1"/>
    <col min="4" max="4" width="50.88671875" customWidth="1"/>
  </cols>
  <sheetData>
    <row r="1" spans="1:4" ht="19.8">
      <c r="A1" s="6" t="s">
        <v>214</v>
      </c>
      <c r="B1" s="6" t="s">
        <v>70</v>
      </c>
      <c r="C1" s="6" t="s">
        <v>178</v>
      </c>
      <c r="D1" s="6" t="s">
        <v>180</v>
      </c>
    </row>
    <row r="2" spans="1:4" ht="18">
      <c r="A2" s="55" t="s">
        <v>91</v>
      </c>
      <c r="B2" s="43" t="s">
        <v>153</v>
      </c>
      <c r="C2" s="34" t="s">
        <v>154</v>
      </c>
      <c r="D2" s="40" t="s">
        <v>154</v>
      </c>
    </row>
    <row r="3" spans="1:4" ht="18">
      <c r="A3" s="55" t="s">
        <v>72</v>
      </c>
      <c r="B3" s="42" t="s">
        <v>73</v>
      </c>
      <c r="C3" s="32" t="s">
        <v>155</v>
      </c>
      <c r="D3" s="40" t="s">
        <v>155</v>
      </c>
    </row>
    <row r="4" spans="1:4" ht="19.8">
      <c r="A4" s="8" t="s">
        <v>72</v>
      </c>
      <c r="B4" s="8" t="s">
        <v>73</v>
      </c>
      <c r="C4" s="9" t="s">
        <v>74</v>
      </c>
      <c r="D4" s="38" t="s">
        <v>74</v>
      </c>
    </row>
    <row r="5" spans="1:4" ht="19.8">
      <c r="A5" s="8" t="s">
        <v>72</v>
      </c>
      <c r="B5" s="8" t="s">
        <v>73</v>
      </c>
      <c r="C5" s="9" t="s">
        <v>75</v>
      </c>
      <c r="D5" s="38" t="s">
        <v>75</v>
      </c>
    </row>
    <row r="6" spans="1:4" ht="19.8">
      <c r="A6" s="8" t="s">
        <v>72</v>
      </c>
      <c r="B6" s="8" t="s">
        <v>73</v>
      </c>
      <c r="C6" s="9" t="s">
        <v>74</v>
      </c>
      <c r="D6" s="38" t="s">
        <v>76</v>
      </c>
    </row>
    <row r="7" spans="1:4" ht="19.8">
      <c r="A7" s="8" t="s">
        <v>72</v>
      </c>
      <c r="B7" s="8" t="s">
        <v>73</v>
      </c>
      <c r="C7" s="9" t="s">
        <v>77</v>
      </c>
      <c r="D7" s="38" t="s">
        <v>77</v>
      </c>
    </row>
    <row r="8" spans="1:4" ht="39.6">
      <c r="A8" s="8" t="s">
        <v>72</v>
      </c>
      <c r="B8" s="8" t="s">
        <v>73</v>
      </c>
      <c r="C8" s="9" t="s">
        <v>79</v>
      </c>
      <c r="D8" s="38" t="s">
        <v>79</v>
      </c>
    </row>
    <row r="9" spans="1:4" ht="19.8">
      <c r="A9" s="8" t="s">
        <v>80</v>
      </c>
      <c r="B9" s="8" t="s">
        <v>81</v>
      </c>
      <c r="C9" s="9" t="s">
        <v>82</v>
      </c>
      <c r="D9" s="38" t="s">
        <v>82</v>
      </c>
    </row>
    <row r="10" spans="1:4" ht="19.8">
      <c r="A10" s="8" t="s">
        <v>80</v>
      </c>
      <c r="B10" s="8" t="s">
        <v>81</v>
      </c>
      <c r="C10" s="9" t="s">
        <v>83</v>
      </c>
      <c r="D10" s="38" t="s">
        <v>83</v>
      </c>
    </row>
    <row r="11" spans="1:4" ht="39.6">
      <c r="A11" s="8" t="s">
        <v>84</v>
      </c>
      <c r="B11" s="8" t="s">
        <v>81</v>
      </c>
      <c r="C11" s="9" t="s">
        <v>85</v>
      </c>
      <c r="D11" s="38" t="s">
        <v>85</v>
      </c>
    </row>
    <row r="12" spans="1:4" ht="18">
      <c r="A12" s="55" t="s">
        <v>72</v>
      </c>
      <c r="B12" s="42" t="s">
        <v>81</v>
      </c>
      <c r="C12" s="32" t="s">
        <v>164</v>
      </c>
      <c r="D12" s="40" t="s">
        <v>164</v>
      </c>
    </row>
    <row r="13" spans="1:4" ht="19.8">
      <c r="A13" s="8" t="s">
        <v>72</v>
      </c>
      <c r="B13" s="8" t="s">
        <v>86</v>
      </c>
      <c r="C13" s="9" t="s">
        <v>75</v>
      </c>
      <c r="D13" s="38" t="s">
        <v>75</v>
      </c>
    </row>
    <row r="14" spans="1:4" ht="19.8">
      <c r="A14" s="8" t="s">
        <v>72</v>
      </c>
      <c r="B14" s="8" t="s">
        <v>87</v>
      </c>
      <c r="C14" s="9" t="s">
        <v>88</v>
      </c>
      <c r="D14" s="38" t="s">
        <v>88</v>
      </c>
    </row>
    <row r="15" spans="1:4" ht="19.8">
      <c r="A15" s="8" t="s">
        <v>72</v>
      </c>
      <c r="B15" s="8" t="s">
        <v>87</v>
      </c>
      <c r="C15" s="9" t="s">
        <v>89</v>
      </c>
      <c r="D15" s="38" t="s">
        <v>89</v>
      </c>
    </row>
    <row r="16" spans="1:4" ht="39.6">
      <c r="A16" s="8" t="s">
        <v>84</v>
      </c>
      <c r="B16" s="8" t="s">
        <v>36</v>
      </c>
      <c r="C16" s="9" t="s">
        <v>90</v>
      </c>
      <c r="D16" s="38" t="s">
        <v>90</v>
      </c>
    </row>
    <row r="17" spans="1:4" ht="19.8">
      <c r="A17" s="8" t="s">
        <v>91</v>
      </c>
      <c r="B17" s="8" t="s">
        <v>36</v>
      </c>
      <c r="C17" s="9" t="s">
        <v>92</v>
      </c>
      <c r="D17" s="38" t="s">
        <v>92</v>
      </c>
    </row>
    <row r="18" spans="1:4" ht="19.8">
      <c r="A18" s="8" t="s">
        <v>84</v>
      </c>
      <c r="B18" s="8" t="s">
        <v>36</v>
      </c>
      <c r="C18" s="37" t="s">
        <v>93</v>
      </c>
      <c r="D18" s="38" t="s">
        <v>149</v>
      </c>
    </row>
    <row r="19" spans="1:4" ht="18">
      <c r="A19" s="55" t="s">
        <v>80</v>
      </c>
      <c r="B19" s="42" t="s">
        <v>29</v>
      </c>
      <c r="C19" s="34" t="s">
        <v>152</v>
      </c>
      <c r="D19" s="40" t="s">
        <v>152</v>
      </c>
    </row>
    <row r="20" spans="1:4" ht="39.6">
      <c r="A20" s="8" t="s">
        <v>91</v>
      </c>
      <c r="B20" s="8" t="s">
        <v>29</v>
      </c>
      <c r="C20" s="45" t="s">
        <v>94</v>
      </c>
      <c r="D20" s="59" t="s">
        <v>150</v>
      </c>
    </row>
    <row r="21" spans="1:4" ht="19.8">
      <c r="A21" s="8" t="s">
        <v>72</v>
      </c>
      <c r="B21" s="8" t="s">
        <v>29</v>
      </c>
      <c r="C21" s="9" t="s">
        <v>95</v>
      </c>
      <c r="D21" s="38" t="s">
        <v>95</v>
      </c>
    </row>
    <row r="22" spans="1:4" ht="18">
      <c r="A22" s="55" t="s">
        <v>72</v>
      </c>
      <c r="B22" s="42" t="s">
        <v>29</v>
      </c>
      <c r="C22" s="32" t="s">
        <v>151</v>
      </c>
      <c r="D22" s="40" t="s">
        <v>151</v>
      </c>
    </row>
    <row r="23" spans="1:4" ht="19.8">
      <c r="A23" s="8" t="s">
        <v>91</v>
      </c>
      <c r="B23" s="8" t="s">
        <v>29</v>
      </c>
      <c r="C23" s="9" t="s">
        <v>96</v>
      </c>
      <c r="D23" s="38" t="s">
        <v>96</v>
      </c>
    </row>
    <row r="24" spans="1:4" ht="39.6">
      <c r="A24" s="8" t="s">
        <v>91</v>
      </c>
      <c r="B24" s="8" t="s">
        <v>29</v>
      </c>
      <c r="C24" s="9" t="s">
        <v>97</v>
      </c>
      <c r="D24" s="38" t="s">
        <v>97</v>
      </c>
    </row>
    <row r="25" spans="1:4" ht="19.8">
      <c r="A25" s="8" t="s">
        <v>80</v>
      </c>
      <c r="B25" s="8" t="s">
        <v>29</v>
      </c>
      <c r="C25" s="9" t="s">
        <v>98</v>
      </c>
      <c r="D25" s="38" t="s">
        <v>98</v>
      </c>
    </row>
    <row r="26" spans="1:4" ht="19.8">
      <c r="A26" s="8" t="s">
        <v>91</v>
      </c>
      <c r="B26" s="8" t="s">
        <v>57</v>
      </c>
      <c r="C26" s="9" t="s">
        <v>99</v>
      </c>
      <c r="D26" s="38" t="s">
        <v>99</v>
      </c>
    </row>
    <row r="27" spans="1:4" ht="18">
      <c r="A27" s="55" t="s">
        <v>84</v>
      </c>
      <c r="B27" s="43" t="s">
        <v>53</v>
      </c>
      <c r="C27" s="34" t="s">
        <v>156</v>
      </c>
      <c r="D27" s="40" t="s">
        <v>156</v>
      </c>
    </row>
    <row r="28" spans="1:4" ht="19.8">
      <c r="A28" s="8" t="s">
        <v>72</v>
      </c>
      <c r="B28" s="8" t="s">
        <v>53</v>
      </c>
      <c r="C28" s="9" t="s">
        <v>100</v>
      </c>
      <c r="D28" s="38" t="s">
        <v>100</v>
      </c>
    </row>
    <row r="29" spans="1:4" ht="19.8">
      <c r="A29" s="8" t="s">
        <v>91</v>
      </c>
      <c r="B29" s="8" t="s">
        <v>53</v>
      </c>
      <c r="C29" s="9" t="s">
        <v>101</v>
      </c>
      <c r="D29" s="38" t="s">
        <v>101</v>
      </c>
    </row>
    <row r="30" spans="1:4" ht="31.2">
      <c r="A30" s="55" t="s">
        <v>80</v>
      </c>
      <c r="B30" s="42" t="s">
        <v>26</v>
      </c>
      <c r="C30" s="34" t="s">
        <v>163</v>
      </c>
      <c r="D30" s="40" t="s">
        <v>163</v>
      </c>
    </row>
    <row r="31" spans="1:4" ht="18">
      <c r="A31" s="55" t="s">
        <v>80</v>
      </c>
      <c r="B31" s="42" t="s">
        <v>26</v>
      </c>
      <c r="C31" s="34" t="s">
        <v>162</v>
      </c>
      <c r="D31" s="40" t="s">
        <v>162</v>
      </c>
    </row>
    <row r="32" spans="1:4" ht="19.8">
      <c r="A32" s="8" t="s">
        <v>91</v>
      </c>
      <c r="B32" s="8" t="s">
        <v>26</v>
      </c>
      <c r="C32" s="45" t="s">
        <v>102</v>
      </c>
      <c r="D32" s="46" t="s">
        <v>160</v>
      </c>
    </row>
    <row r="33" spans="1:4" ht="19.8">
      <c r="A33" s="8" t="s">
        <v>72</v>
      </c>
      <c r="B33" s="8" t="s">
        <v>26</v>
      </c>
      <c r="C33" s="9" t="s">
        <v>103</v>
      </c>
      <c r="D33" s="38" t="s">
        <v>103</v>
      </c>
    </row>
    <row r="34" spans="1:4" ht="18">
      <c r="A34" s="55" t="s">
        <v>72</v>
      </c>
      <c r="B34" s="42" t="s">
        <v>26</v>
      </c>
      <c r="C34" s="32" t="s">
        <v>159</v>
      </c>
      <c r="D34" s="40" t="s">
        <v>159</v>
      </c>
    </row>
    <row r="35" spans="1:4" ht="19.8">
      <c r="A35" s="8" t="s">
        <v>84</v>
      </c>
      <c r="B35" s="8" t="s">
        <v>26</v>
      </c>
      <c r="C35" s="9" t="s">
        <v>104</v>
      </c>
      <c r="D35" s="38" t="s">
        <v>104</v>
      </c>
    </row>
    <row r="36" spans="1:4" ht="18">
      <c r="A36" s="55" t="s">
        <v>80</v>
      </c>
      <c r="B36" s="42" t="s">
        <v>26</v>
      </c>
      <c r="C36" s="34" t="s">
        <v>161</v>
      </c>
      <c r="D36" s="40" t="s">
        <v>161</v>
      </c>
    </row>
    <row r="37" spans="1:4" ht="19.8">
      <c r="A37" s="8" t="s">
        <v>80</v>
      </c>
      <c r="B37" s="8" t="s">
        <v>26</v>
      </c>
      <c r="C37" s="9" t="s">
        <v>105</v>
      </c>
      <c r="D37" s="53" t="s">
        <v>158</v>
      </c>
    </row>
    <row r="38" spans="1:4" ht="19.8">
      <c r="A38" s="8" t="s">
        <v>80</v>
      </c>
      <c r="B38" s="8" t="s">
        <v>26</v>
      </c>
      <c r="C38" s="9" t="s">
        <v>107</v>
      </c>
      <c r="D38" s="38" t="s">
        <v>107</v>
      </c>
    </row>
    <row r="39" spans="1:4" ht="19.8">
      <c r="A39" s="8" t="s">
        <v>80</v>
      </c>
      <c r="B39" s="8" t="s">
        <v>26</v>
      </c>
      <c r="C39" s="9" t="s">
        <v>108</v>
      </c>
      <c r="D39" s="38" t="s">
        <v>108</v>
      </c>
    </row>
    <row r="40" spans="1:4" ht="19.8">
      <c r="A40" s="8" t="s">
        <v>80</v>
      </c>
      <c r="B40" s="8" t="s">
        <v>26</v>
      </c>
      <c r="C40" s="9" t="s">
        <v>108</v>
      </c>
      <c r="D40" s="38" t="s">
        <v>157</v>
      </c>
    </row>
    <row r="41" spans="1:4" ht="19.8">
      <c r="A41" s="8" t="s">
        <v>80</v>
      </c>
      <c r="B41" s="8" t="s">
        <v>47</v>
      </c>
      <c r="C41" s="9" t="s">
        <v>109</v>
      </c>
      <c r="D41" s="38" t="s">
        <v>109</v>
      </c>
    </row>
    <row r="42" spans="1:4" ht="31.2">
      <c r="A42" s="55" t="s">
        <v>91</v>
      </c>
      <c r="B42" s="42" t="s">
        <v>177</v>
      </c>
      <c r="C42" s="32" t="s">
        <v>166</v>
      </c>
      <c r="D42" s="40" t="s">
        <v>166</v>
      </c>
    </row>
    <row r="43" spans="1:4" ht="18">
      <c r="A43" s="55" t="s">
        <v>91</v>
      </c>
      <c r="B43" s="42" t="s">
        <v>177</v>
      </c>
      <c r="C43" s="32" t="s">
        <v>165</v>
      </c>
      <c r="D43" s="40" t="s">
        <v>165</v>
      </c>
    </row>
    <row r="44" spans="1:4" ht="19.8">
      <c r="A44" s="8" t="s">
        <v>72</v>
      </c>
      <c r="B44" s="8" t="s">
        <v>34</v>
      </c>
      <c r="C44" s="45" t="s">
        <v>110</v>
      </c>
      <c r="D44" s="53" t="s">
        <v>111</v>
      </c>
    </row>
    <row r="45" spans="1:4" ht="19.8">
      <c r="A45" s="8" t="s">
        <v>72</v>
      </c>
      <c r="B45" s="8" t="s">
        <v>34</v>
      </c>
      <c r="C45" s="9" t="s">
        <v>112</v>
      </c>
      <c r="D45" s="9" t="s">
        <v>112</v>
      </c>
    </row>
    <row r="46" spans="1:4" ht="19.8">
      <c r="A46" s="8" t="s">
        <v>91</v>
      </c>
      <c r="B46" s="8" t="s">
        <v>34</v>
      </c>
      <c r="C46" s="9" t="s">
        <v>113</v>
      </c>
      <c r="D46" s="38" t="s">
        <v>113</v>
      </c>
    </row>
    <row r="47" spans="1:4" ht="39.6">
      <c r="A47" s="8" t="s">
        <v>72</v>
      </c>
      <c r="B47" s="8" t="s">
        <v>40</v>
      </c>
      <c r="C47" s="9" t="s">
        <v>114</v>
      </c>
      <c r="D47" s="38" t="s">
        <v>114</v>
      </c>
    </row>
    <row r="48" spans="1:4" ht="18">
      <c r="A48" s="55" t="s">
        <v>72</v>
      </c>
      <c r="B48" s="42" t="s">
        <v>40</v>
      </c>
      <c r="C48" s="32" t="s">
        <v>168</v>
      </c>
      <c r="D48" s="40" t="s">
        <v>168</v>
      </c>
    </row>
    <row r="49" spans="1:4" ht="18">
      <c r="A49" s="55" t="s">
        <v>72</v>
      </c>
      <c r="B49" s="42" t="s">
        <v>40</v>
      </c>
      <c r="C49" s="32" t="s">
        <v>167</v>
      </c>
      <c r="D49" s="40" t="s">
        <v>167</v>
      </c>
    </row>
    <row r="50" spans="1:4" ht="39.6">
      <c r="A50" s="8" t="s">
        <v>91</v>
      </c>
      <c r="B50" s="8" t="s">
        <v>40</v>
      </c>
      <c r="C50" s="9" t="s">
        <v>115</v>
      </c>
      <c r="D50" s="38" t="s">
        <v>115</v>
      </c>
    </row>
    <row r="51" spans="1:4" ht="18">
      <c r="A51" s="55" t="s">
        <v>91</v>
      </c>
      <c r="B51" s="43" t="s">
        <v>55</v>
      </c>
      <c r="C51" s="32" t="s">
        <v>169</v>
      </c>
      <c r="D51" s="40" t="s">
        <v>169</v>
      </c>
    </row>
    <row r="52" spans="1:4" ht="19.8">
      <c r="A52" s="8" t="s">
        <v>91</v>
      </c>
      <c r="B52" s="8" t="s">
        <v>55</v>
      </c>
      <c r="C52" s="9" t="s">
        <v>116</v>
      </c>
      <c r="D52" s="38" t="s">
        <v>116</v>
      </c>
    </row>
    <row r="53" spans="1:4" ht="18">
      <c r="A53" s="55" t="s">
        <v>80</v>
      </c>
      <c r="B53" s="44" t="s">
        <v>182</v>
      </c>
      <c r="C53" s="36" t="s">
        <v>170</v>
      </c>
      <c r="D53" s="40" t="s">
        <v>170</v>
      </c>
    </row>
    <row r="54" spans="1:4" ht="18">
      <c r="A54" s="55" t="s">
        <v>91</v>
      </c>
      <c r="B54" s="44" t="s">
        <v>182</v>
      </c>
      <c r="C54" s="36" t="s">
        <v>171</v>
      </c>
      <c r="D54" s="40" t="s">
        <v>171</v>
      </c>
    </row>
    <row r="55" spans="1:4" ht="19.8">
      <c r="A55" s="8" t="s">
        <v>84</v>
      </c>
      <c r="B55" s="8" t="s">
        <v>45</v>
      </c>
      <c r="C55" s="9" t="s">
        <v>117</v>
      </c>
      <c r="D55" s="38" t="s">
        <v>117</v>
      </c>
    </row>
    <row r="56" spans="1:4" ht="31.2">
      <c r="A56" s="55" t="s">
        <v>84</v>
      </c>
      <c r="B56" s="42" t="s">
        <v>45</v>
      </c>
      <c r="C56" s="32" t="s">
        <v>172</v>
      </c>
      <c r="D56" s="40" t="s">
        <v>172</v>
      </c>
    </row>
    <row r="57" spans="1:4" ht="19.8">
      <c r="A57" s="10" t="s">
        <v>84</v>
      </c>
      <c r="B57" s="10" t="s">
        <v>45</v>
      </c>
      <c r="C57" s="11" t="s">
        <v>118</v>
      </c>
      <c r="D57" s="39" t="s">
        <v>118</v>
      </c>
    </row>
    <row r="58" spans="1:4" ht="39.6">
      <c r="A58" s="8" t="s">
        <v>80</v>
      </c>
      <c r="B58" s="8" t="s">
        <v>24</v>
      </c>
      <c r="C58" s="9" t="s">
        <v>119</v>
      </c>
      <c r="D58" s="38" t="s">
        <v>119</v>
      </c>
    </row>
    <row r="59" spans="1:4" ht="19.8">
      <c r="A59" s="8" t="s">
        <v>80</v>
      </c>
      <c r="B59" s="12" t="s">
        <v>24</v>
      </c>
      <c r="C59" s="9" t="s">
        <v>120</v>
      </c>
      <c r="D59" s="38" t="s">
        <v>120</v>
      </c>
    </row>
    <row r="60" spans="1:4" ht="19.8">
      <c r="A60" s="8" t="s">
        <v>91</v>
      </c>
      <c r="B60" s="8" t="s">
        <v>24</v>
      </c>
      <c r="C60" s="9" t="s">
        <v>121</v>
      </c>
      <c r="D60" s="38" t="s">
        <v>121</v>
      </c>
    </row>
    <row r="61" spans="1:4" ht="19.8">
      <c r="A61" s="8" t="s">
        <v>80</v>
      </c>
      <c r="B61" s="8" t="s">
        <v>51</v>
      </c>
      <c r="C61" s="9" t="s">
        <v>122</v>
      </c>
      <c r="D61" s="38" t="s">
        <v>122</v>
      </c>
    </row>
    <row r="62" spans="1:4" ht="18">
      <c r="A62" s="55" t="s">
        <v>80</v>
      </c>
      <c r="B62" s="42" t="s">
        <v>51</v>
      </c>
      <c r="C62" s="34" t="s">
        <v>173</v>
      </c>
      <c r="D62" s="40" t="s">
        <v>173</v>
      </c>
    </row>
    <row r="63" spans="1:4" ht="19.8">
      <c r="A63" s="8" t="s">
        <v>91</v>
      </c>
      <c r="B63" s="8" t="s">
        <v>51</v>
      </c>
      <c r="C63" s="9" t="s">
        <v>123</v>
      </c>
      <c r="D63" s="38" t="s">
        <v>123</v>
      </c>
    </row>
    <row r="64" spans="1:4" ht="18">
      <c r="A64" s="55" t="s">
        <v>72</v>
      </c>
      <c r="B64" s="42" t="s">
        <v>51</v>
      </c>
      <c r="C64" s="34" t="s">
        <v>174</v>
      </c>
      <c r="D64" s="40" t="s">
        <v>174</v>
      </c>
    </row>
    <row r="65" spans="1:4" ht="19.8">
      <c r="A65" s="8" t="s">
        <v>80</v>
      </c>
      <c r="B65" s="8" t="s">
        <v>49</v>
      </c>
      <c r="C65" s="9" t="s">
        <v>124</v>
      </c>
      <c r="D65" s="38" t="s">
        <v>124</v>
      </c>
    </row>
    <row r="66" spans="1:4" ht="19.8">
      <c r="A66" s="8" t="s">
        <v>80</v>
      </c>
      <c r="B66" s="8" t="s">
        <v>31</v>
      </c>
      <c r="C66" s="9" t="s">
        <v>125</v>
      </c>
      <c r="D66" s="38" t="s">
        <v>125</v>
      </c>
    </row>
    <row r="67" spans="1:4" ht="19.8">
      <c r="A67" s="8" t="s">
        <v>91</v>
      </c>
      <c r="B67" s="8" t="s">
        <v>42</v>
      </c>
      <c r="C67" s="9" t="s">
        <v>126</v>
      </c>
      <c r="D67" s="38" t="s">
        <v>126</v>
      </c>
    </row>
    <row r="68" spans="1:4" ht="39.6">
      <c r="A68" s="8" t="s">
        <v>84</v>
      </c>
      <c r="B68" s="8" t="s">
        <v>42</v>
      </c>
      <c r="C68" s="9" t="s">
        <v>127</v>
      </c>
      <c r="D68" s="38" t="s">
        <v>127</v>
      </c>
    </row>
    <row r="69" spans="1:4" ht="19.8">
      <c r="A69" s="8" t="s">
        <v>91</v>
      </c>
      <c r="B69" s="8" t="s">
        <v>128</v>
      </c>
      <c r="C69" s="9" t="s">
        <v>129</v>
      </c>
      <c r="D69" s="38" t="s">
        <v>129</v>
      </c>
    </row>
    <row r="70" spans="1:4" ht="39.6">
      <c r="A70" s="8" t="s">
        <v>84</v>
      </c>
      <c r="B70" s="8" t="s">
        <v>128</v>
      </c>
      <c r="C70" s="9" t="s">
        <v>130</v>
      </c>
      <c r="D70" s="38" t="s">
        <v>130</v>
      </c>
    </row>
    <row r="71" spans="1:4" ht="39.6">
      <c r="A71" s="8" t="s">
        <v>91</v>
      </c>
      <c r="B71" s="8" t="s">
        <v>128</v>
      </c>
      <c r="C71" s="9" t="s">
        <v>131</v>
      </c>
      <c r="D71" s="38" t="s">
        <v>131</v>
      </c>
    </row>
    <row r="72" spans="1:4" ht="19.8">
      <c r="A72" s="8" t="s">
        <v>84</v>
      </c>
      <c r="B72" s="8" t="s">
        <v>132</v>
      </c>
      <c r="C72" s="9" t="s">
        <v>133</v>
      </c>
      <c r="D72" s="38" t="s">
        <v>133</v>
      </c>
    </row>
    <row r="73" spans="1:4" ht="19.8">
      <c r="A73" s="8" t="s">
        <v>80</v>
      </c>
      <c r="B73" s="8" t="s">
        <v>132</v>
      </c>
      <c r="C73" s="9" t="s">
        <v>134</v>
      </c>
      <c r="D73" s="38" t="s">
        <v>134</v>
      </c>
    </row>
    <row r="74" spans="1:4" ht="19.8">
      <c r="A74" s="8" t="s">
        <v>72</v>
      </c>
      <c r="B74" s="8" t="s">
        <v>135</v>
      </c>
      <c r="C74" s="9" t="s">
        <v>136</v>
      </c>
      <c r="D74" s="38" t="s">
        <v>136</v>
      </c>
    </row>
    <row r="75" spans="1:4" ht="19.8">
      <c r="A75" s="8" t="s">
        <v>72</v>
      </c>
      <c r="B75" s="8" t="s">
        <v>137</v>
      </c>
      <c r="C75" s="9" t="s">
        <v>138</v>
      </c>
      <c r="D75" s="38" t="s">
        <v>138</v>
      </c>
    </row>
  </sheetData>
  <sortState ref="A2:D83">
    <sortCondition ref="B2:B83"/>
    <sortCondition ref="D2:D83"/>
  </sortState>
  <phoneticPr fontId="1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工作表2</vt:lpstr>
      <vt:lpstr>103-105核定表</vt:lpstr>
      <vt:lpstr>工作表1</vt:lpstr>
      <vt:lpstr>工作表3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moejsmpc</dc:creator>
  <cp:lastModifiedBy>FJUSER181015A</cp:lastModifiedBy>
  <dcterms:created xsi:type="dcterms:W3CDTF">2017-07-26T16:26:02Z</dcterms:created>
  <dcterms:modified xsi:type="dcterms:W3CDTF">2019-10-07T02:49:17Z</dcterms:modified>
</cp:coreProperties>
</file>